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4A6CC67C-392C-448A-8B86-02311EC98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věten 2020" sheetId="1" r:id="rId1"/>
    <sheet name="Cu" sheetId="2" r:id="rId2"/>
  </sheets>
  <calcPr calcId="181029"/>
</workbook>
</file>

<file path=xl/calcChain.xml><?xml version="1.0" encoding="utf-8"?>
<calcChain xmlns="http://schemas.openxmlformats.org/spreadsheetml/2006/main">
  <c r="Y35" i="1" l="1"/>
  <c r="Z35" i="1"/>
  <c r="AA35" i="1"/>
  <c r="AB35" i="1"/>
  <c r="X35" i="1"/>
  <c r="D35" i="1"/>
  <c r="E35" i="1"/>
  <c r="F35" i="1"/>
  <c r="G35" i="1"/>
  <c r="H35" i="1"/>
  <c r="I35" i="1"/>
  <c r="J35" i="1"/>
  <c r="K35" i="1"/>
  <c r="L35" i="1"/>
  <c r="M35" i="1"/>
  <c r="N35" i="1"/>
  <c r="O35" i="1"/>
  <c r="R35" i="1"/>
  <c r="U35" i="1"/>
  <c r="C35" i="1"/>
  <c r="D8" i="1"/>
  <c r="E8" i="1"/>
  <c r="G8" i="1"/>
  <c r="H8" i="1"/>
  <c r="J8" i="1"/>
  <c r="K8" i="1"/>
  <c r="M8" i="1"/>
  <c r="N8" i="1"/>
  <c r="P8" i="1"/>
  <c r="Q8" i="1"/>
  <c r="S8" i="1"/>
  <c r="T8" i="1"/>
  <c r="V8" i="1"/>
  <c r="W8" i="1"/>
  <c r="D9" i="1"/>
  <c r="E9" i="1"/>
  <c r="G9" i="1"/>
  <c r="H9" i="1"/>
  <c r="J9" i="1"/>
  <c r="K9" i="1"/>
  <c r="M9" i="1"/>
  <c r="N9" i="1"/>
  <c r="P9" i="1"/>
  <c r="Q9" i="1"/>
  <c r="S9" i="1"/>
  <c r="T9" i="1"/>
  <c r="V9" i="1"/>
  <c r="W9" i="1"/>
  <c r="D10" i="1"/>
  <c r="E10" i="1"/>
  <c r="G10" i="1"/>
  <c r="H10" i="1"/>
  <c r="J10" i="1"/>
  <c r="K10" i="1"/>
  <c r="M10" i="1"/>
  <c r="N10" i="1"/>
  <c r="P10" i="1"/>
  <c r="Q10" i="1"/>
  <c r="S10" i="1"/>
  <c r="T10" i="1"/>
  <c r="V10" i="1"/>
  <c r="W10" i="1"/>
  <c r="D11" i="1"/>
  <c r="E11" i="1"/>
  <c r="G11" i="1"/>
  <c r="H11" i="1"/>
  <c r="J11" i="1"/>
  <c r="K11" i="1"/>
  <c r="M11" i="1"/>
  <c r="N11" i="1"/>
  <c r="P11" i="1"/>
  <c r="Q11" i="1"/>
  <c r="S11" i="1"/>
  <c r="T11" i="1"/>
  <c r="V11" i="1"/>
  <c r="W11" i="1"/>
  <c r="D10" i="2"/>
  <c r="W4" i="1"/>
  <c r="W35" i="1" s="1"/>
  <c r="T4" i="1"/>
  <c r="Q4" i="1"/>
  <c r="Q35" i="1" s="1"/>
  <c r="N4" i="1"/>
  <c r="K4" i="1"/>
  <c r="H4" i="1"/>
  <c r="T35" i="1" l="1"/>
  <c r="E4" i="1"/>
  <c r="M4" i="2"/>
  <c r="M5" i="2"/>
  <c r="M6" i="2"/>
  <c r="M7" i="2"/>
  <c r="M8" i="2"/>
  <c r="M9" i="2"/>
  <c r="N4" i="2"/>
  <c r="N5" i="2"/>
  <c r="N6" i="2"/>
  <c r="N7" i="2"/>
  <c r="N8" i="2"/>
  <c r="N9" i="2"/>
  <c r="N10" i="2"/>
  <c r="N11" i="2"/>
  <c r="N17" i="2"/>
  <c r="N18" i="2"/>
  <c r="N24" i="2"/>
  <c r="N25" i="2"/>
  <c r="N31" i="2"/>
  <c r="N32" i="2" l="1"/>
  <c r="J4" i="2"/>
  <c r="J5" i="2"/>
  <c r="J6" i="2"/>
  <c r="J7" i="2"/>
  <c r="J8" i="2"/>
  <c r="J9" i="2"/>
  <c r="K4" i="2"/>
  <c r="K5" i="2"/>
  <c r="K6" i="2"/>
  <c r="K7" i="2"/>
  <c r="K8" i="2"/>
  <c r="K9" i="2"/>
  <c r="K10" i="2"/>
  <c r="K11" i="2"/>
  <c r="K17" i="2"/>
  <c r="K18" i="2"/>
  <c r="K24" i="2"/>
  <c r="K25" i="2"/>
  <c r="K31" i="2"/>
  <c r="K32" i="2"/>
  <c r="G4" i="2"/>
  <c r="G5" i="2"/>
  <c r="G6" i="2"/>
  <c r="G7" i="2"/>
  <c r="G8" i="2"/>
  <c r="G9" i="2"/>
  <c r="G10" i="2"/>
  <c r="D9" i="2"/>
  <c r="D11" i="2"/>
  <c r="D12" i="2"/>
  <c r="D13" i="2"/>
  <c r="D14" i="2"/>
  <c r="D15" i="2"/>
  <c r="H4" i="2"/>
  <c r="H5" i="2"/>
  <c r="H6" i="2"/>
  <c r="H7" i="2"/>
  <c r="H8" i="2"/>
  <c r="H9" i="2"/>
  <c r="H10" i="2"/>
  <c r="H11" i="2"/>
  <c r="H17" i="2"/>
  <c r="H18" i="2"/>
  <c r="H24" i="2"/>
  <c r="H25" i="2"/>
  <c r="H31" i="2"/>
  <c r="H32" i="2"/>
  <c r="D8" i="2"/>
  <c r="D7" i="2"/>
  <c r="D6" i="2"/>
  <c r="D5" i="2"/>
  <c r="D4" i="2"/>
  <c r="E7" i="2"/>
  <c r="E6" i="2"/>
  <c r="E5" i="2"/>
  <c r="E4" i="2"/>
  <c r="E8" i="2"/>
  <c r="E9" i="2"/>
  <c r="E10" i="2"/>
  <c r="E11" i="2"/>
  <c r="E17" i="2"/>
  <c r="E18" i="2"/>
  <c r="E24" i="2"/>
  <c r="E25" i="2"/>
  <c r="E32" i="2"/>
  <c r="E31" i="2"/>
  <c r="B35" i="2" l="1"/>
  <c r="C35" i="2" s="1"/>
  <c r="O35" i="2" l="1"/>
  <c r="L35" i="2"/>
  <c r="I35" i="2"/>
  <c r="P35" i="2"/>
  <c r="F35" i="2"/>
  <c r="N34" i="2"/>
  <c r="M34" i="2"/>
  <c r="K34" i="2"/>
  <c r="J34" i="2"/>
  <c r="H34" i="2"/>
  <c r="G34" i="2"/>
  <c r="E34" i="2"/>
  <c r="D34" i="2"/>
  <c r="M33" i="2"/>
  <c r="M32" i="2"/>
  <c r="M26" i="2"/>
  <c r="M25" i="2"/>
  <c r="M19" i="2"/>
  <c r="M18" i="2"/>
  <c r="M12" i="2"/>
  <c r="M11" i="2"/>
  <c r="N33" i="2"/>
  <c r="N26" i="2"/>
  <c r="N19" i="2"/>
  <c r="N12" i="2"/>
  <c r="J33" i="2"/>
  <c r="J32" i="2"/>
  <c r="J26" i="2"/>
  <c r="J25" i="2"/>
  <c r="J19" i="2"/>
  <c r="J18" i="2"/>
  <c r="J12" i="2"/>
  <c r="J11" i="2"/>
  <c r="K33" i="2"/>
  <c r="K26" i="2"/>
  <c r="K19" i="2"/>
  <c r="K12" i="2"/>
  <c r="G33" i="2"/>
  <c r="G32" i="2"/>
  <c r="G26" i="2"/>
  <c r="G25" i="2"/>
  <c r="G19" i="2"/>
  <c r="G18" i="2"/>
  <c r="G12" i="2"/>
  <c r="G11" i="2"/>
  <c r="H33" i="2"/>
  <c r="H26" i="2"/>
  <c r="H19" i="2"/>
  <c r="H12" i="2"/>
  <c r="E33" i="2"/>
  <c r="E26" i="2"/>
  <c r="E19" i="2"/>
  <c r="E12" i="2"/>
  <c r="D33" i="2"/>
  <c r="D32" i="2"/>
  <c r="M31" i="2"/>
  <c r="J31" i="2"/>
  <c r="G31" i="2"/>
  <c r="D31" i="2"/>
  <c r="N30" i="2"/>
  <c r="M30" i="2"/>
  <c r="K30" i="2"/>
  <c r="J30" i="2"/>
  <c r="H30" i="2"/>
  <c r="G30" i="2"/>
  <c r="E30" i="2"/>
  <c r="D30" i="2"/>
  <c r="N29" i="2"/>
  <c r="M29" i="2"/>
  <c r="K29" i="2"/>
  <c r="J29" i="2"/>
  <c r="H29" i="2"/>
  <c r="G29" i="2"/>
  <c r="E29" i="2"/>
  <c r="D29" i="2"/>
  <c r="N28" i="2"/>
  <c r="M28" i="2"/>
  <c r="K28" i="2"/>
  <c r="J28" i="2"/>
  <c r="H28" i="2"/>
  <c r="G28" i="2"/>
  <c r="E28" i="2"/>
  <c r="D28" i="2"/>
  <c r="N27" i="2"/>
  <c r="M27" i="2"/>
  <c r="K27" i="2"/>
  <c r="J27" i="2"/>
  <c r="H27" i="2"/>
  <c r="G27" i="2"/>
  <c r="E27" i="2"/>
  <c r="D27" i="2"/>
  <c r="D26" i="2"/>
  <c r="D25" i="2"/>
  <c r="M24" i="2"/>
  <c r="J24" i="2"/>
  <c r="G24" i="2"/>
  <c r="D24" i="2"/>
  <c r="N23" i="2"/>
  <c r="M23" i="2"/>
  <c r="K23" i="2"/>
  <c r="J23" i="2"/>
  <c r="H23" i="2"/>
  <c r="G23" i="2"/>
  <c r="E23" i="2"/>
  <c r="D23" i="2"/>
  <c r="N22" i="2"/>
  <c r="M22" i="2"/>
  <c r="K22" i="2"/>
  <c r="J22" i="2"/>
  <c r="H22" i="2"/>
  <c r="G22" i="2"/>
  <c r="E22" i="2"/>
  <c r="D22" i="2"/>
  <c r="N21" i="2"/>
  <c r="M21" i="2"/>
  <c r="K21" i="2"/>
  <c r="J21" i="2"/>
  <c r="H21" i="2"/>
  <c r="G21" i="2"/>
  <c r="E21" i="2"/>
  <c r="D21" i="2"/>
  <c r="N20" i="2"/>
  <c r="M20" i="2"/>
  <c r="K20" i="2"/>
  <c r="J20" i="2"/>
  <c r="H20" i="2"/>
  <c r="G20" i="2"/>
  <c r="E20" i="2"/>
  <c r="D20" i="2"/>
  <c r="D19" i="2"/>
  <c r="D18" i="2"/>
  <c r="M17" i="2"/>
  <c r="J17" i="2"/>
  <c r="G17" i="2"/>
  <c r="D17" i="2"/>
  <c r="N16" i="2"/>
  <c r="M16" i="2"/>
  <c r="K16" i="2"/>
  <c r="J16" i="2"/>
  <c r="H16" i="2"/>
  <c r="G16" i="2"/>
  <c r="E16" i="2"/>
  <c r="D16" i="2"/>
  <c r="N15" i="2"/>
  <c r="M15" i="2"/>
  <c r="K15" i="2"/>
  <c r="J15" i="2"/>
  <c r="H15" i="2"/>
  <c r="G15" i="2"/>
  <c r="E15" i="2"/>
  <c r="N14" i="2"/>
  <c r="M14" i="2"/>
  <c r="K14" i="2"/>
  <c r="J14" i="2"/>
  <c r="H14" i="2"/>
  <c r="G14" i="2"/>
  <c r="E14" i="2"/>
  <c r="N13" i="2"/>
  <c r="M13" i="2"/>
  <c r="K13" i="2"/>
  <c r="J13" i="2"/>
  <c r="H13" i="2"/>
  <c r="G13" i="2"/>
  <c r="E13" i="2"/>
  <c r="M10" i="2"/>
  <c r="J10" i="2"/>
  <c r="D4" i="1"/>
  <c r="G4" i="1"/>
  <c r="J4" i="1"/>
  <c r="M4" i="1"/>
  <c r="P4" i="1"/>
  <c r="P35" i="1" s="1"/>
  <c r="S4" i="1"/>
  <c r="S35" i="1" s="1"/>
  <c r="V4" i="1"/>
  <c r="V35" i="1" s="1"/>
  <c r="D33" i="1"/>
  <c r="G33" i="1"/>
  <c r="J33" i="1"/>
  <c r="M33" i="1"/>
  <c r="P33" i="1"/>
  <c r="S33" i="1"/>
  <c r="V33" i="1"/>
  <c r="D34" i="1"/>
  <c r="G34" i="1"/>
  <c r="J34" i="1"/>
  <c r="M34" i="1"/>
  <c r="P34" i="1"/>
  <c r="S34" i="1"/>
  <c r="V34" i="1"/>
  <c r="B35" i="1"/>
  <c r="E35" i="2" l="1"/>
  <c r="D35" i="2"/>
  <c r="N35" i="2"/>
  <c r="H35" i="2"/>
  <c r="G35" i="2"/>
  <c r="J35" i="2"/>
  <c r="M35" i="2"/>
  <c r="K35" i="2"/>
</calcChain>
</file>

<file path=xl/sharedStrings.xml><?xml version="1.0" encoding="utf-8"?>
<sst xmlns="http://schemas.openxmlformats.org/spreadsheetml/2006/main" count="128" uniqueCount="30">
  <si>
    <t xml:space="preserve">      HN</t>
  </si>
  <si>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</si>
  <si>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</si>
  <si>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</si>
  <si>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</si>
  <si>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</si>
  <si>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</si>
  <si>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</si>
  <si>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</si>
  <si>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</si>
  <si>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</si>
  <si>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</si>
  <si>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</si>
  <si>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</si>
  <si>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</si>
  <si>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</si>
  <si>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</si>
  <si>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</si>
  <si>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</si>
  <si>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Cu cash Buyer</t>
  </si>
  <si>
    <r>
      <t xml:space="preserve">Cu cash seller </t>
    </r>
    <r>
      <rPr>
        <sz val="10"/>
        <rFont val="Calibri"/>
        <family val="2"/>
        <charset val="238"/>
      </rPr>
      <t xml:space="preserve">&amp; </t>
    </r>
    <r>
      <rPr>
        <sz val="10"/>
        <rFont val="Century Gothic"/>
        <family val="2"/>
      </rPr>
      <t>Settl.</t>
    </r>
  </si>
  <si>
    <t>Cu 3 month Buyer</t>
  </si>
  <si>
    <t>Cu 3 months Seller</t>
  </si>
  <si>
    <t>ECB</t>
  </si>
  <si>
    <t>days</t>
  </si>
  <si>
    <t>BFIX</t>
  </si>
  <si>
    <t>May</t>
  </si>
  <si>
    <t>ČNB</t>
  </si>
  <si>
    <t xml:space="preserve">      ČNB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</si>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</sst>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#,##0.0"/>
    <numFmt numFmtId="168" formatCode="#,##0.0000"/>
    <numFmt numFmtId="169" formatCode="#,##0.000"/>
    <numFmt numFmtId="170" formatCode="0.00000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name val="Calibri"/>
      <family val="2"/>
      <charset val="238"/>
    </font>
    <font>
      <sz val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1" xfId="1" applyFont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167" fontId="3" fillId="0" borderId="20" xfId="1" applyNumberFormat="1" applyFont="1" applyBorder="1"/>
    <xf numFmtId="4" fontId="3" fillId="0" borderId="21" xfId="1" applyNumberFormat="1" applyFont="1" applyBorder="1"/>
    <xf numFmtId="4" fontId="3" fillId="0" borderId="20" xfId="1" applyNumberFormat="1" applyFont="1" applyBorder="1"/>
    <xf numFmtId="166" fontId="3" fillId="0" borderId="20" xfId="1" applyNumberFormat="1" applyFont="1" applyBorder="1"/>
    <xf numFmtId="166" fontId="3" fillId="0" borderId="22" xfId="1" applyNumberFormat="1" applyFont="1" applyBorder="1"/>
    <xf numFmtId="165" fontId="3" fillId="0" borderId="20" xfId="1" applyNumberFormat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167" fontId="3" fillId="0" borderId="22" xfId="1" applyNumberFormat="1" applyFont="1" applyBorder="1"/>
    <xf numFmtId="165" fontId="3" fillId="0" borderId="22" xfId="1" applyNumberFormat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4" fontId="4" fillId="0" borderId="27" xfId="1" applyNumberFormat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49" fontId="2" fillId="0" borderId="2" xfId="1" applyNumberFormat="1" applyFont="1" applyBorder="1" applyAlignment="1">
      <alignment horizontal="left"/>
    </xf>
    <xf numFmtId="0" fontId="3" fillId="0" borderId="12" xfId="1" applyFont="1" applyBorder="1"/>
    <xf numFmtId="0" fontId="3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165" fontId="4" fillId="0" borderId="30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left"/>
    </xf>
    <xf numFmtId="0" fontId="4" fillId="0" borderId="30" xfId="1" applyFont="1" applyBorder="1" applyAlignment="1">
      <alignment horizontal="center"/>
    </xf>
    <xf numFmtId="0" fontId="4" fillId="0" borderId="31" xfId="1" applyFont="1" applyBorder="1"/>
    <xf numFmtId="0" fontId="4" fillId="0" borderId="32" xfId="1" applyFont="1" applyBorder="1" applyAlignment="1">
      <alignment horizontal="center"/>
    </xf>
    <xf numFmtId="167" fontId="3" fillId="0" borderId="33" xfId="1" applyNumberFormat="1" applyFont="1" applyBorder="1"/>
    <xf numFmtId="4" fontId="3" fillId="0" borderId="22" xfId="1" applyNumberFormat="1" applyFont="1" applyBorder="1"/>
    <xf numFmtId="4" fontId="6" fillId="0" borderId="26" xfId="1" applyNumberFormat="1" applyFont="1" applyBorder="1"/>
    <xf numFmtId="4" fontId="6" fillId="0" borderId="27" xfId="1" applyNumberFormat="1" applyFont="1" applyBorder="1"/>
    <xf numFmtId="0" fontId="3" fillId="0" borderId="34" xfId="1" applyFont="1" applyBorder="1" applyAlignment="1">
      <alignment horizontal="center"/>
    </xf>
    <xf numFmtId="0" fontId="3" fillId="0" borderId="35" xfId="1" applyFont="1" applyBorder="1"/>
    <xf numFmtId="167" fontId="3" fillId="0" borderId="35" xfId="1" applyNumberFormat="1" applyFont="1" applyBorder="1"/>
    <xf numFmtId="166" fontId="3" fillId="0" borderId="35" xfId="1" applyNumberFormat="1" applyFont="1" applyBorder="1"/>
    <xf numFmtId="165" fontId="3" fillId="0" borderId="35" xfId="1" applyNumberFormat="1" applyFont="1" applyBorder="1"/>
    <xf numFmtId="166" fontId="4" fillId="0" borderId="18" xfId="1" applyNumberFormat="1" applyFont="1" applyBorder="1" applyAlignment="1">
      <alignment horizontal="center"/>
    </xf>
    <xf numFmtId="168" fontId="4" fillId="2" borderId="26" xfId="1" applyNumberFormat="1" applyFont="1" applyFill="1" applyBorder="1"/>
    <xf numFmtId="4" fontId="6" fillId="2" borderId="26" xfId="1" applyNumberFormat="1" applyFont="1" applyFill="1" applyBorder="1"/>
    <xf numFmtId="169" fontId="4" fillId="2" borderId="26" xfId="1" applyNumberFormat="1" applyFont="1" applyFill="1" applyBorder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30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70" fontId="3" fillId="0" borderId="22" xfId="1" applyNumberFormat="1" applyFont="1" applyBorder="1" applyAlignment="1">
      <alignment horizontal="center"/>
    </xf>
    <xf numFmtId="4" fontId="8" fillId="2" borderId="26" xfId="1" applyNumberFormat="1" applyFont="1" applyFill="1" applyBorder="1" applyAlignment="1">
      <alignment horizontal="center"/>
    </xf>
    <xf numFmtId="168" fontId="8" fillId="0" borderId="26" xfId="1" applyNumberFormat="1" applyFont="1" applyFill="1" applyBorder="1" applyAlignment="1">
      <alignment horizontal="center"/>
    </xf>
    <xf numFmtId="4" fontId="9" fillId="0" borderId="26" xfId="1" applyNumberFormat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R18" sqref="R18"/>
    </sheetView>
  </sheetViews>
  <sheetFormatPr defaultRowHeight="12.75" x14ac:dyDescent="0.2"/>
  <cols>
    <col min="1" max="1" width="8.42578125" customWidth="1"/>
    <col min="2" max="2" width="6" customWidth="1"/>
    <col min="4" max="4" width="9.140625" customWidth="1"/>
    <col min="5" max="5" width="10.5703125" customWidth="1"/>
    <col min="10" max="10" width="9.140625" customWidth="1"/>
    <col min="17" max="17" width="9.85546875" customWidth="1"/>
    <col min="21" max="21" width="9.7109375" customWidth="1"/>
    <col min="23" max="23" width="12" customWidth="1"/>
  </cols>
  <sheetData>
    <row r="1" spans="1:28" ht="14.25" x14ac:dyDescent="0.3">
      <c r="A1" s="72" t="s">
        <v>26</v>
      </c>
      <c r="B1" s="73">
        <v>2026</v>
      </c>
      <c r="C1" s="2" t="s">
        <v>16</v>
      </c>
      <c r="D1" s="3"/>
      <c r="E1" s="3"/>
      <c r="F1" s="2" t="s">
        <v>10</v>
      </c>
      <c r="G1" s="3"/>
      <c r="H1" s="4"/>
      <c r="I1" s="5" t="s">
        <v>11</v>
      </c>
      <c r="J1" s="3"/>
      <c r="K1" s="3"/>
      <c r="L1" s="6" t="s">
        <v>12</v>
      </c>
      <c r="M1" s="3"/>
      <c r="N1" s="4"/>
      <c r="O1" s="5" t="s">
        <v>13</v>
      </c>
      <c r="P1" s="3"/>
      <c r="Q1" s="3"/>
      <c r="R1" s="6" t="s">
        <v>14</v>
      </c>
      <c r="S1" s="3"/>
      <c r="T1" s="4"/>
      <c r="U1" s="5" t="s">
        <v>15</v>
      </c>
      <c r="V1" s="3"/>
      <c r="W1" s="3"/>
      <c r="X1" s="74" t="s">
        <v>23</v>
      </c>
      <c r="Y1" s="74" t="s">
        <v>25</v>
      </c>
      <c r="Z1" s="75" t="s">
        <v>18</v>
      </c>
      <c r="AA1" s="50" t="s">
        <v>27</v>
      </c>
      <c r="AB1" s="76" t="s">
        <v>28</v>
      </c>
    </row>
    <row r="2" spans="1:28" ht="14.25" x14ac:dyDescent="0.3">
      <c r="A2" s="7" t="s">
        <v>3</v>
      </c>
      <c r="B2" s="48" t="s">
        <v>1</v>
      </c>
      <c r="C2" s="68" t="s">
        <v>8</v>
      </c>
      <c r="D2" s="69" t="s">
        <v>5</v>
      </c>
      <c r="E2" s="69" t="s">
        <v>9</v>
      </c>
      <c r="F2" s="68" t="s">
        <v>8</v>
      </c>
      <c r="G2" s="69" t="s">
        <v>5</v>
      </c>
      <c r="H2" s="70" t="s">
        <v>9</v>
      </c>
      <c r="I2" s="42" t="s">
        <v>8</v>
      </c>
      <c r="J2" s="69" t="s">
        <v>5</v>
      </c>
      <c r="K2" s="69" t="s">
        <v>9</v>
      </c>
      <c r="L2" s="71" t="s">
        <v>8</v>
      </c>
      <c r="M2" s="69" t="s">
        <v>5</v>
      </c>
      <c r="N2" s="70" t="s">
        <v>9</v>
      </c>
      <c r="O2" s="42" t="s">
        <v>8</v>
      </c>
      <c r="P2" s="69" t="s">
        <v>5</v>
      </c>
      <c r="Q2" s="69" t="s">
        <v>9</v>
      </c>
      <c r="R2" s="71" t="s">
        <v>8</v>
      </c>
      <c r="S2" s="69" t="s">
        <v>5</v>
      </c>
      <c r="T2" s="70" t="s">
        <v>9</v>
      </c>
      <c r="U2" s="42" t="s">
        <v>8</v>
      </c>
      <c r="V2" s="69" t="s">
        <v>5</v>
      </c>
      <c r="W2" s="69" t="s">
        <v>9</v>
      </c>
      <c r="X2" s="12" t="s">
        <v>4</v>
      </c>
      <c r="Y2" s="12" t="s">
        <v>4</v>
      </c>
      <c r="Z2" s="13" t="s">
        <v>4</v>
      </c>
      <c r="AA2" s="14" t="s">
        <v>6</v>
      </c>
      <c r="AB2" s="77" t="s">
        <v>7</v>
      </c>
    </row>
    <row r="3" spans="1:28" ht="15" thickBot="1" x14ac:dyDescent="0.35">
      <c r="A3" s="15" t="s">
        <v>2</v>
      </c>
      <c r="B3" s="49" t="s">
        <v>24</v>
      </c>
      <c r="C3" s="16"/>
      <c r="D3" s="17"/>
      <c r="E3" s="18"/>
      <c r="F3" s="16"/>
      <c r="G3" s="19"/>
      <c r="H3" s="20"/>
      <c r="I3" s="21"/>
      <c r="J3" s="17"/>
      <c r="K3" s="19"/>
      <c r="L3" s="22"/>
      <c r="M3" s="17"/>
      <c r="N3" s="23"/>
      <c r="O3" s="21"/>
      <c r="P3" s="17"/>
      <c r="Q3" s="19"/>
      <c r="R3" s="22"/>
      <c r="S3" s="17"/>
      <c r="T3" s="23"/>
      <c r="U3" s="21"/>
      <c r="V3" s="17"/>
      <c r="W3" s="19"/>
      <c r="X3" s="64">
        <v>-3.0000000000000001E-3</v>
      </c>
      <c r="Y3" s="64">
        <v>-3.0000000000000001E-3</v>
      </c>
      <c r="Z3" s="24"/>
      <c r="AA3" s="25"/>
      <c r="AB3" s="78"/>
    </row>
    <row r="4" spans="1:28" ht="13.5" x14ac:dyDescent="0.25">
      <c r="A4" s="26">
        <v>1</v>
      </c>
      <c r="B4" s="27">
        <v>1</v>
      </c>
      <c r="C4" s="28">
        <v>12895</v>
      </c>
      <c r="D4" s="79">
        <f t="shared" ref="D4:D17" si="0">IF(C4=0,"",C4/Z4)</f>
        <v>10973.53416730491</v>
      </c>
      <c r="E4" s="80">
        <f t="shared" ref="E4:E32" si="1">C4*AB4</f>
        <v>268383.63500000001</v>
      </c>
      <c r="F4" s="81">
        <v>3584</v>
      </c>
      <c r="G4" s="80">
        <f t="shared" ref="G4:G34" si="2">IF(F4=0,"",F4/Z4)</f>
        <v>3049.9531954727258</v>
      </c>
      <c r="H4" s="80">
        <f t="shared" ref="H4:H32" si="3">F4*AB4</f>
        <v>74593.792000000001</v>
      </c>
      <c r="I4" s="81">
        <v>3175</v>
      </c>
      <c r="J4" s="80">
        <f t="shared" ref="J4:J34" si="4">IF(I4=0,"",I4/Z4)</f>
        <v>2701.8977108331205</v>
      </c>
      <c r="K4" s="80">
        <f t="shared" ref="K4:K32" si="5">I4*AB4</f>
        <v>66081.274999999994</v>
      </c>
      <c r="L4" s="81">
        <v>3349</v>
      </c>
      <c r="M4" s="80">
        <f t="shared" ref="M4:M34" si="6">IF(L4=0,"",L4/Z4)</f>
        <v>2849.9702153008252</v>
      </c>
      <c r="N4" s="80">
        <f t="shared" ref="N4:N32" si="7">L4*AB4</f>
        <v>69702.736999999994</v>
      </c>
      <c r="O4" s="82">
        <v>19180</v>
      </c>
      <c r="P4" s="80">
        <f t="shared" ref="P4:P34" si="8">IF(O4=0,"",O4/Z4)</f>
        <v>16322.015147647009</v>
      </c>
      <c r="Q4" s="80">
        <f t="shared" ref="Q4:Q32" si="9">O4*AB4</f>
        <v>399193.33999999997</v>
      </c>
      <c r="R4" s="81">
        <v>1945</v>
      </c>
      <c r="S4" s="80">
        <f t="shared" ref="S4:S34" si="10">IF(R4=0,"",R4/Z4)</f>
        <v>1655.1782826993447</v>
      </c>
      <c r="T4" s="80">
        <f t="shared" ref="T4:T32" si="11">R4*AB4</f>
        <v>40481.284999999996</v>
      </c>
      <c r="U4" s="82">
        <v>49200</v>
      </c>
      <c r="V4" s="80">
        <f t="shared" ref="V4:V34" si="12">IF(U4=0,"",U4/Z4)</f>
        <v>41868.777125351036</v>
      </c>
      <c r="W4" s="80">
        <f t="shared" ref="W4:W32" si="13">U4*AB4</f>
        <v>1023999.6</v>
      </c>
      <c r="X4" s="83" t="s">
        <v>29</v>
      </c>
      <c r="Y4" s="83">
        <v>1.1719999999999999</v>
      </c>
      <c r="Z4" s="83">
        <v>1.1751</v>
      </c>
      <c r="AA4" s="84">
        <v>24.36</v>
      </c>
      <c r="AB4" s="85">
        <v>20.812999999999999</v>
      </c>
    </row>
    <row r="5" spans="1:28" ht="13.5" x14ac:dyDescent="0.25">
      <c r="A5" s="34">
        <v>2</v>
      </c>
      <c r="B5" s="35"/>
      <c r="C5" s="28"/>
      <c r="D5" s="79"/>
      <c r="E5" s="80"/>
      <c r="F5" s="81"/>
      <c r="G5" s="80"/>
      <c r="H5" s="80"/>
      <c r="I5" s="81"/>
      <c r="J5" s="80"/>
      <c r="K5" s="80"/>
      <c r="L5" s="81"/>
      <c r="M5" s="80"/>
      <c r="N5" s="80"/>
      <c r="O5" s="82"/>
      <c r="P5" s="80"/>
      <c r="Q5" s="80"/>
      <c r="R5" s="81"/>
      <c r="S5" s="80"/>
      <c r="T5" s="80"/>
      <c r="U5" s="82"/>
      <c r="V5" s="80"/>
      <c r="W5" s="80"/>
      <c r="X5" s="88" t="s">
        <v>2</v>
      </c>
      <c r="Y5" s="89" t="s">
        <v>2</v>
      </c>
      <c r="Z5" s="88" t="s">
        <v>2</v>
      </c>
      <c r="AA5" s="84" t="s">
        <v>2</v>
      </c>
      <c r="AB5" s="84"/>
    </row>
    <row r="6" spans="1:28" ht="13.5" x14ac:dyDescent="0.25">
      <c r="A6" s="34">
        <v>3</v>
      </c>
      <c r="B6" s="35"/>
      <c r="C6" s="28"/>
      <c r="D6" s="79"/>
      <c r="E6" s="80"/>
      <c r="F6" s="81"/>
      <c r="G6" s="80"/>
      <c r="H6" s="80"/>
      <c r="I6" s="81"/>
      <c r="J6" s="80"/>
      <c r="K6" s="80"/>
      <c r="L6" s="81"/>
      <c r="M6" s="80"/>
      <c r="N6" s="80"/>
      <c r="O6" s="82"/>
      <c r="P6" s="80"/>
      <c r="Q6" s="80"/>
      <c r="R6" s="81"/>
      <c r="S6" s="80"/>
      <c r="T6" s="80"/>
      <c r="U6" s="82"/>
      <c r="V6" s="80"/>
      <c r="W6" s="80"/>
      <c r="X6" s="88" t="s">
        <v>2</v>
      </c>
      <c r="Y6" s="89" t="s">
        <v>2</v>
      </c>
      <c r="Z6" s="88" t="s">
        <v>2</v>
      </c>
      <c r="AA6" s="84" t="s">
        <v>2</v>
      </c>
      <c r="AB6" s="84"/>
    </row>
    <row r="7" spans="1:28" ht="13.5" x14ac:dyDescent="0.25">
      <c r="A7" s="34">
        <v>4</v>
      </c>
      <c r="B7" s="35"/>
      <c r="C7" s="81" t="s">
        <v>29</v>
      </c>
      <c r="D7" s="81" t="s">
        <v>29</v>
      </c>
      <c r="E7" s="81" t="s">
        <v>29</v>
      </c>
      <c r="F7" s="81" t="s">
        <v>29</v>
      </c>
      <c r="G7" s="81" t="s">
        <v>29</v>
      </c>
      <c r="H7" s="81" t="s">
        <v>29</v>
      </c>
      <c r="I7" s="81" t="s">
        <v>29</v>
      </c>
      <c r="J7" s="81" t="s">
        <v>29</v>
      </c>
      <c r="K7" s="81" t="s">
        <v>29</v>
      </c>
      <c r="L7" s="81" t="s">
        <v>29</v>
      </c>
      <c r="M7" s="81" t="s">
        <v>29</v>
      </c>
      <c r="N7" s="81" t="s">
        <v>29</v>
      </c>
      <c r="O7" s="81" t="s">
        <v>29</v>
      </c>
      <c r="P7" s="81" t="s">
        <v>29</v>
      </c>
      <c r="Q7" s="81" t="s">
        <v>29</v>
      </c>
      <c r="R7" s="81" t="s">
        <v>29</v>
      </c>
      <c r="S7" s="81" t="s">
        <v>29</v>
      </c>
      <c r="T7" s="81" t="s">
        <v>29</v>
      </c>
      <c r="U7" s="81" t="s">
        <v>29</v>
      </c>
      <c r="V7" s="81" t="s">
        <v>29</v>
      </c>
      <c r="W7" s="81" t="s">
        <v>29</v>
      </c>
      <c r="X7" s="88">
        <v>1.167</v>
      </c>
      <c r="Y7" s="88">
        <v>1.1665000000000001</v>
      </c>
      <c r="Z7" s="88" t="s">
        <v>29</v>
      </c>
      <c r="AA7" s="84">
        <v>24.395</v>
      </c>
      <c r="AB7" s="84">
        <v>20.847999999999999</v>
      </c>
    </row>
    <row r="8" spans="1:28" ht="13.5" x14ac:dyDescent="0.25">
      <c r="A8" s="34">
        <v>5</v>
      </c>
      <c r="B8" s="35">
        <v>1</v>
      </c>
      <c r="C8" s="28">
        <v>12970</v>
      </c>
      <c r="D8" s="79">
        <f t="shared" ref="D5:D14" si="14">IF(C8=0,"",C8/Z8)</f>
        <v>11095.902130207887</v>
      </c>
      <c r="E8" s="80">
        <f t="shared" ref="E5:E14" si="15">C8*AB8</f>
        <v>266961.50999999995</v>
      </c>
      <c r="F8" s="81">
        <v>3632.5</v>
      </c>
      <c r="G8" s="80">
        <f t="shared" ref="G5:G14" si="16">IF(F8=0,"",F8/Z8)</f>
        <v>3107.6225511164339</v>
      </c>
      <c r="H8" s="80">
        <f t="shared" ref="H5:H14" si="17">F8*AB8</f>
        <v>74767.747499999998</v>
      </c>
      <c r="I8" s="81">
        <v>3175</v>
      </c>
      <c r="J8" s="80">
        <f t="shared" ref="J5:J14" si="18">IF(I8=0,"",I8/Z8)</f>
        <v>2716.2289331850457</v>
      </c>
      <c r="K8" s="80">
        <f t="shared" ref="K5:K14" si="19">I8*AB8</f>
        <v>65351.024999999994</v>
      </c>
      <c r="L8" s="81">
        <v>3348</v>
      </c>
      <c r="M8" s="80">
        <f t="shared" ref="M5:M14" si="20">IF(L8=0,"",L8/Z8)</f>
        <v>2864.2313285995378</v>
      </c>
      <c r="N8" s="80">
        <f t="shared" ref="N5:N14" si="21">L8*AB8</f>
        <v>68911.883999999991</v>
      </c>
      <c r="O8" s="82">
        <v>19295</v>
      </c>
      <c r="P8" s="80">
        <f t="shared" ref="P5:P14" si="22">IF(O8=0,"",O8/Z8)</f>
        <v>16506.972367182821</v>
      </c>
      <c r="Q8" s="80">
        <f t="shared" ref="Q5:Q14" si="23">O8*AB8</f>
        <v>397148.98499999999</v>
      </c>
      <c r="R8" s="81">
        <v>1967</v>
      </c>
      <c r="S8" s="80">
        <f t="shared" ref="S5:S14" si="24">IF(R8=0,"",R8/Z8)</f>
        <v>1682.7786808110188</v>
      </c>
      <c r="T8" s="80">
        <f t="shared" ref="T5:T14" si="25">R8*AB8</f>
        <v>40486.760999999999</v>
      </c>
      <c r="U8" s="82">
        <v>49800</v>
      </c>
      <c r="V8" s="80">
        <f t="shared" ref="V5:V14" si="26">IF(U8=0,"",U8/Z8)</f>
        <v>42604.157755154418</v>
      </c>
      <c r="W8" s="80">
        <f t="shared" ref="W5:W14" si="27">U8*AB8</f>
        <v>1025033.3999999999</v>
      </c>
      <c r="X8" s="88">
        <v>1.1656</v>
      </c>
      <c r="Y8" s="88">
        <v>1.1658999999999999</v>
      </c>
      <c r="Z8" s="88">
        <v>1.1689000000000001</v>
      </c>
      <c r="AA8" s="84">
        <v>24.38</v>
      </c>
      <c r="AB8" s="84">
        <v>20.582999999999998</v>
      </c>
    </row>
    <row r="9" spans="1:28" ht="13.5" x14ac:dyDescent="0.25">
      <c r="A9" s="34">
        <v>6</v>
      </c>
      <c r="B9" s="35">
        <v>1</v>
      </c>
      <c r="C9" s="28">
        <v>13351.5</v>
      </c>
      <c r="D9" s="79">
        <f t="shared" si="14"/>
        <v>11343.670348343245</v>
      </c>
      <c r="E9" s="80">
        <f t="shared" si="15"/>
        <v>276376.05</v>
      </c>
      <c r="F9" s="81">
        <v>3597</v>
      </c>
      <c r="G9" s="80">
        <f t="shared" si="16"/>
        <v>3056.0747663551401</v>
      </c>
      <c r="H9" s="80">
        <f t="shared" si="17"/>
        <v>74457.899999999994</v>
      </c>
      <c r="I9" s="86">
        <v>3175</v>
      </c>
      <c r="J9" s="80">
        <f t="shared" si="18"/>
        <v>2697.5361087510619</v>
      </c>
      <c r="K9" s="80">
        <f t="shared" si="19"/>
        <v>65722.5</v>
      </c>
      <c r="L9" s="81">
        <v>3402</v>
      </c>
      <c r="M9" s="80">
        <f t="shared" si="20"/>
        <v>2890.3993203058621</v>
      </c>
      <c r="N9" s="80">
        <f t="shared" si="21"/>
        <v>70421.399999999994</v>
      </c>
      <c r="O9" s="82">
        <v>19450</v>
      </c>
      <c r="P9" s="80">
        <f t="shared" si="22"/>
        <v>16525.063721325401</v>
      </c>
      <c r="Q9" s="80">
        <f t="shared" si="23"/>
        <v>402615</v>
      </c>
      <c r="R9" s="81">
        <v>1987</v>
      </c>
      <c r="S9" s="80">
        <f t="shared" si="24"/>
        <v>1688.1903143585387</v>
      </c>
      <c r="T9" s="80">
        <f t="shared" si="25"/>
        <v>41130.9</v>
      </c>
      <c r="U9" s="82">
        <v>52465</v>
      </c>
      <c r="V9" s="80">
        <f t="shared" si="26"/>
        <v>44575.191163976211</v>
      </c>
      <c r="W9" s="80">
        <f t="shared" si="27"/>
        <v>1086025.5</v>
      </c>
      <c r="X9" s="88">
        <v>1.1732</v>
      </c>
      <c r="Y9" s="88">
        <v>1.1739999999999999</v>
      </c>
      <c r="Z9" s="84">
        <v>1.177</v>
      </c>
      <c r="AA9" s="84">
        <v>24.34</v>
      </c>
      <c r="AB9" s="84">
        <v>20.7</v>
      </c>
    </row>
    <row r="10" spans="1:28" ht="13.5" x14ac:dyDescent="0.25">
      <c r="A10" s="34">
        <v>7</v>
      </c>
      <c r="B10" s="35">
        <v>1</v>
      </c>
      <c r="C10" s="28">
        <v>13326</v>
      </c>
      <c r="D10" s="79">
        <f t="shared" si="14"/>
        <v>11321.043241865602</v>
      </c>
      <c r="E10" s="80">
        <f t="shared" si="15"/>
        <v>275155.24800000002</v>
      </c>
      <c r="F10" s="81">
        <v>3559</v>
      </c>
      <c r="G10" s="80">
        <f t="shared" si="16"/>
        <v>3023.5324101605638</v>
      </c>
      <c r="H10" s="80">
        <f t="shared" si="17"/>
        <v>73486.232000000004</v>
      </c>
      <c r="I10" s="81">
        <v>3175</v>
      </c>
      <c r="J10" s="80">
        <f t="shared" si="18"/>
        <v>2697.3069407866792</v>
      </c>
      <c r="K10" s="80">
        <f t="shared" si="19"/>
        <v>65557.399999999994</v>
      </c>
      <c r="L10" s="81">
        <v>3425</v>
      </c>
      <c r="M10" s="80">
        <f t="shared" si="20"/>
        <v>2909.6933140769688</v>
      </c>
      <c r="N10" s="80">
        <f t="shared" si="21"/>
        <v>70719.399999999994</v>
      </c>
      <c r="O10" s="82">
        <v>18825</v>
      </c>
      <c r="P10" s="80">
        <f t="shared" si="22"/>
        <v>15992.693908758814</v>
      </c>
      <c r="Q10" s="80">
        <f t="shared" si="23"/>
        <v>388698.6</v>
      </c>
      <c r="R10" s="81">
        <v>1980</v>
      </c>
      <c r="S10" s="80">
        <f t="shared" si="24"/>
        <v>1682.1000764590942</v>
      </c>
      <c r="T10" s="80">
        <f t="shared" si="25"/>
        <v>40883.040000000001</v>
      </c>
      <c r="U10" s="82">
        <v>54550</v>
      </c>
      <c r="V10" s="80">
        <f t="shared" si="26"/>
        <v>46342.706651941211</v>
      </c>
      <c r="W10" s="80">
        <f t="shared" si="27"/>
        <v>1126348.3999999999</v>
      </c>
      <c r="X10" s="88">
        <v>1.1739999999999999</v>
      </c>
      <c r="Y10" s="88">
        <v>1.1737</v>
      </c>
      <c r="Z10" s="88">
        <v>1.1771</v>
      </c>
      <c r="AA10" s="84">
        <v>24.305</v>
      </c>
      <c r="AB10" s="84">
        <v>20.648</v>
      </c>
    </row>
    <row r="11" spans="1:28" ht="13.5" x14ac:dyDescent="0.25">
      <c r="A11" s="34">
        <v>8</v>
      </c>
      <c r="B11" s="35"/>
      <c r="C11" s="28">
        <v>13445</v>
      </c>
      <c r="D11" s="79">
        <f t="shared" si="14"/>
        <v>11426.993030766615</v>
      </c>
      <c r="E11" s="80">
        <f t="shared" si="15"/>
        <v>277612.36</v>
      </c>
      <c r="F11" s="81">
        <v>3560.5</v>
      </c>
      <c r="G11" s="80">
        <f t="shared" si="16"/>
        <v>3026.0921298657145</v>
      </c>
      <c r="H11" s="80">
        <f t="shared" si="17"/>
        <v>73517.203999999998</v>
      </c>
      <c r="I11" s="86">
        <v>3175</v>
      </c>
      <c r="J11" s="80">
        <f t="shared" si="18"/>
        <v>2698.4531701512833</v>
      </c>
      <c r="K11" s="80">
        <f t="shared" si="19"/>
        <v>65557.399999999994</v>
      </c>
      <c r="L11" s="81">
        <v>3417</v>
      </c>
      <c r="M11" s="80">
        <f t="shared" si="20"/>
        <v>2904.1305456399796</v>
      </c>
      <c r="N11" s="80">
        <f t="shared" si="21"/>
        <v>70554.216</v>
      </c>
      <c r="O11" s="82">
        <v>18890</v>
      </c>
      <c r="P11" s="80">
        <f t="shared" si="22"/>
        <v>16054.733979262281</v>
      </c>
      <c r="Q11" s="80">
        <f t="shared" si="23"/>
        <v>390040.72</v>
      </c>
      <c r="R11" s="81">
        <v>1967</v>
      </c>
      <c r="S11" s="80">
        <f t="shared" si="24"/>
        <v>1671.7661057283697</v>
      </c>
      <c r="T11" s="80">
        <f t="shared" si="25"/>
        <v>40614.616000000002</v>
      </c>
      <c r="U11" s="82">
        <v>53910</v>
      </c>
      <c r="V11" s="80">
        <f t="shared" si="26"/>
        <v>45818.45996940336</v>
      </c>
      <c r="W11" s="80">
        <f t="shared" si="27"/>
        <v>1113133.68</v>
      </c>
      <c r="X11" s="88">
        <v>1.1731</v>
      </c>
      <c r="Y11" s="88">
        <v>1.1736</v>
      </c>
      <c r="Z11" s="88">
        <v>1.1766000000000001</v>
      </c>
      <c r="AA11" s="84">
        <v>24.305</v>
      </c>
      <c r="AB11" s="84">
        <v>20.648</v>
      </c>
    </row>
    <row r="12" spans="1:28" ht="13.5" x14ac:dyDescent="0.25">
      <c r="A12" s="34">
        <v>9</v>
      </c>
      <c r="B12" s="35"/>
      <c r="C12" s="28"/>
      <c r="D12" s="79"/>
      <c r="E12" s="80"/>
      <c r="F12" s="81"/>
      <c r="G12" s="80"/>
      <c r="H12" s="80"/>
      <c r="I12" s="81"/>
      <c r="J12" s="80"/>
      <c r="K12" s="80"/>
      <c r="L12" s="81"/>
      <c r="M12" s="80"/>
      <c r="N12" s="80"/>
      <c r="O12" s="82"/>
      <c r="P12" s="80"/>
      <c r="Q12" s="80"/>
      <c r="R12" s="81"/>
      <c r="S12" s="80"/>
      <c r="T12" s="80"/>
      <c r="U12" s="82"/>
      <c r="V12" s="80"/>
      <c r="W12" s="80"/>
      <c r="X12" s="88"/>
      <c r="Y12" s="88"/>
      <c r="Z12" s="88"/>
      <c r="AA12" s="84"/>
      <c r="AB12" s="84"/>
    </row>
    <row r="13" spans="1:28" ht="13.5" x14ac:dyDescent="0.25">
      <c r="A13" s="34">
        <v>10</v>
      </c>
      <c r="B13" s="35"/>
      <c r="C13" s="28"/>
      <c r="D13" s="79"/>
      <c r="E13" s="80"/>
      <c r="F13" s="81"/>
      <c r="G13" s="80"/>
      <c r="H13" s="80"/>
      <c r="I13" s="81"/>
      <c r="J13" s="80"/>
      <c r="K13" s="80"/>
      <c r="L13" s="81"/>
      <c r="M13" s="80"/>
      <c r="N13" s="80"/>
      <c r="O13" s="82"/>
      <c r="P13" s="80"/>
      <c r="Q13" s="80"/>
      <c r="R13" s="81"/>
      <c r="S13" s="80"/>
      <c r="T13" s="80"/>
      <c r="U13" s="82"/>
      <c r="V13" s="80"/>
      <c r="W13" s="80"/>
      <c r="X13" s="88"/>
      <c r="Y13" s="88"/>
      <c r="Z13" s="88"/>
      <c r="AA13" s="84"/>
      <c r="AB13" s="84"/>
    </row>
    <row r="14" spans="1:28" ht="13.5" x14ac:dyDescent="0.25">
      <c r="A14" s="34">
        <v>11</v>
      </c>
      <c r="B14" s="35">
        <v>1</v>
      </c>
      <c r="C14" s="28"/>
      <c r="D14" s="79"/>
      <c r="E14" s="80"/>
      <c r="F14" s="81"/>
      <c r="G14" s="80"/>
      <c r="H14" s="80"/>
      <c r="I14" s="81"/>
      <c r="J14" s="80"/>
      <c r="K14" s="80"/>
      <c r="L14" s="81"/>
      <c r="M14" s="80"/>
      <c r="N14" s="80"/>
      <c r="O14" s="82"/>
      <c r="P14" s="80"/>
      <c r="Q14" s="80"/>
      <c r="R14" s="81"/>
      <c r="S14" s="80"/>
      <c r="T14" s="80"/>
      <c r="U14" s="82"/>
      <c r="V14" s="80"/>
      <c r="W14" s="80"/>
      <c r="X14" s="88"/>
      <c r="Y14" s="88"/>
      <c r="Z14" s="88"/>
      <c r="AA14" s="84"/>
      <c r="AB14" s="84"/>
    </row>
    <row r="15" spans="1:28" ht="13.5" x14ac:dyDescent="0.25">
      <c r="A15" s="34">
        <v>12</v>
      </c>
      <c r="B15" s="35">
        <v>1</v>
      </c>
      <c r="C15" s="36"/>
      <c r="D15" s="79"/>
      <c r="E15" s="80"/>
      <c r="F15" s="86"/>
      <c r="G15" s="80"/>
      <c r="H15" s="80"/>
      <c r="I15" s="86"/>
      <c r="J15" s="80"/>
      <c r="K15" s="80"/>
      <c r="L15" s="86"/>
      <c r="M15" s="80"/>
      <c r="N15" s="80"/>
      <c r="O15" s="87"/>
      <c r="P15" s="80"/>
      <c r="Q15" s="80"/>
      <c r="R15" s="86"/>
      <c r="S15" s="80"/>
      <c r="T15" s="80"/>
      <c r="U15" s="87"/>
      <c r="V15" s="80"/>
      <c r="W15" s="80"/>
      <c r="X15" s="88"/>
      <c r="Y15" s="88"/>
      <c r="Z15" s="88"/>
      <c r="AA15" s="84"/>
      <c r="AB15" s="84"/>
    </row>
    <row r="16" spans="1:28" ht="13.5" x14ac:dyDescent="0.25">
      <c r="A16" s="34">
        <v>13</v>
      </c>
      <c r="B16" s="35">
        <v>1</v>
      </c>
      <c r="C16" s="36"/>
      <c r="D16" s="79"/>
      <c r="E16" s="80"/>
      <c r="F16" s="86"/>
      <c r="G16" s="80"/>
      <c r="H16" s="80"/>
      <c r="I16" s="86"/>
      <c r="J16" s="80"/>
      <c r="K16" s="80"/>
      <c r="L16" s="86"/>
      <c r="M16" s="80"/>
      <c r="N16" s="80"/>
      <c r="O16" s="87"/>
      <c r="P16" s="80"/>
      <c r="Q16" s="80"/>
      <c r="R16" s="86"/>
      <c r="S16" s="80"/>
      <c r="T16" s="80"/>
      <c r="U16" s="87"/>
      <c r="V16" s="80"/>
      <c r="W16" s="80"/>
      <c r="X16" s="88"/>
      <c r="Y16" s="88"/>
      <c r="Z16" s="88"/>
      <c r="AA16" s="84"/>
      <c r="AB16" s="84"/>
    </row>
    <row r="17" spans="1:28" ht="13.5" x14ac:dyDescent="0.25">
      <c r="A17" s="34">
        <v>14</v>
      </c>
      <c r="B17" s="35">
        <v>1</v>
      </c>
      <c r="C17" s="36"/>
      <c r="D17" s="79"/>
      <c r="E17" s="80"/>
      <c r="F17" s="86"/>
      <c r="G17" s="80"/>
      <c r="H17" s="80"/>
      <c r="I17" s="86"/>
      <c r="J17" s="80"/>
      <c r="K17" s="80"/>
      <c r="L17" s="86"/>
      <c r="M17" s="80"/>
      <c r="N17" s="80"/>
      <c r="O17" s="87"/>
      <c r="P17" s="80"/>
      <c r="Q17" s="80"/>
      <c r="R17" s="86"/>
      <c r="S17" s="80"/>
      <c r="T17" s="80"/>
      <c r="U17" s="87"/>
      <c r="V17" s="80"/>
      <c r="W17" s="80"/>
      <c r="X17" s="88"/>
      <c r="Y17" s="88"/>
      <c r="Z17" s="88"/>
      <c r="AA17" s="84"/>
      <c r="AB17" s="84"/>
    </row>
    <row r="18" spans="1:28" ht="13.5" x14ac:dyDescent="0.25">
      <c r="A18" s="34">
        <v>15</v>
      </c>
      <c r="B18" s="35">
        <v>1</v>
      </c>
      <c r="C18" s="36"/>
      <c r="D18" s="79"/>
      <c r="E18" s="80"/>
      <c r="F18" s="86"/>
      <c r="G18" s="80"/>
      <c r="H18" s="80"/>
      <c r="I18" s="86"/>
      <c r="J18" s="80"/>
      <c r="K18" s="80"/>
      <c r="L18" s="86"/>
      <c r="M18" s="80"/>
      <c r="N18" s="80"/>
      <c r="O18" s="87"/>
      <c r="P18" s="80"/>
      <c r="Q18" s="80"/>
      <c r="R18" s="86"/>
      <c r="S18" s="80"/>
      <c r="T18" s="80"/>
      <c r="U18" s="87"/>
      <c r="V18" s="80"/>
      <c r="W18" s="80"/>
      <c r="X18" s="88"/>
      <c r="Y18" s="88"/>
      <c r="Z18" s="88"/>
      <c r="AA18" s="84"/>
      <c r="AB18" s="84"/>
    </row>
    <row r="19" spans="1:28" ht="13.5" x14ac:dyDescent="0.25">
      <c r="A19" s="34">
        <v>16</v>
      </c>
      <c r="B19" s="35"/>
      <c r="C19" s="36"/>
      <c r="D19" s="79"/>
      <c r="E19" s="80"/>
      <c r="F19" s="86"/>
      <c r="G19" s="80"/>
      <c r="H19" s="80"/>
      <c r="I19" s="86"/>
      <c r="J19" s="80"/>
      <c r="K19" s="80"/>
      <c r="L19" s="86"/>
      <c r="M19" s="80"/>
      <c r="N19" s="80"/>
      <c r="O19" s="87"/>
      <c r="P19" s="80"/>
      <c r="Q19" s="80"/>
      <c r="R19" s="86"/>
      <c r="S19" s="80"/>
      <c r="T19" s="80"/>
      <c r="U19" s="87"/>
      <c r="V19" s="80"/>
      <c r="W19" s="80"/>
      <c r="X19" s="88"/>
      <c r="Y19" s="88"/>
      <c r="Z19" s="88"/>
      <c r="AA19" s="84"/>
      <c r="AB19" s="84"/>
    </row>
    <row r="20" spans="1:28" ht="13.5" x14ac:dyDescent="0.25">
      <c r="A20" s="34">
        <v>17</v>
      </c>
      <c r="B20" s="35"/>
      <c r="C20" s="36"/>
      <c r="D20" s="79"/>
      <c r="E20" s="80"/>
      <c r="F20" s="86"/>
      <c r="G20" s="80"/>
      <c r="H20" s="80"/>
      <c r="I20" s="81"/>
      <c r="J20" s="80"/>
      <c r="K20" s="80"/>
      <c r="L20" s="86"/>
      <c r="M20" s="80"/>
      <c r="N20" s="80"/>
      <c r="O20" s="87"/>
      <c r="P20" s="80"/>
      <c r="Q20" s="80"/>
      <c r="R20" s="86"/>
      <c r="S20" s="80"/>
      <c r="T20" s="80"/>
      <c r="U20" s="87"/>
      <c r="V20" s="80"/>
      <c r="W20" s="80"/>
      <c r="X20" s="88"/>
      <c r="Y20" s="88"/>
      <c r="Z20" s="88"/>
      <c r="AA20" s="84"/>
      <c r="AB20" s="84"/>
    </row>
    <row r="21" spans="1:28" ht="13.5" x14ac:dyDescent="0.25">
      <c r="A21" s="34">
        <v>18</v>
      </c>
      <c r="B21" s="35">
        <v>1</v>
      </c>
      <c r="C21" s="36"/>
      <c r="D21" s="79"/>
      <c r="E21" s="80"/>
      <c r="F21" s="86"/>
      <c r="G21" s="80"/>
      <c r="H21" s="80"/>
      <c r="I21" s="86"/>
      <c r="J21" s="80"/>
      <c r="K21" s="80"/>
      <c r="L21" s="86"/>
      <c r="M21" s="80"/>
      <c r="N21" s="80"/>
      <c r="O21" s="87"/>
      <c r="P21" s="80"/>
      <c r="Q21" s="80"/>
      <c r="R21" s="86"/>
      <c r="S21" s="80"/>
      <c r="T21" s="80"/>
      <c r="U21" s="87"/>
      <c r="V21" s="80"/>
      <c r="W21" s="80"/>
      <c r="X21" s="88"/>
      <c r="Y21" s="88"/>
      <c r="Z21" s="88"/>
      <c r="AA21" s="84"/>
      <c r="AB21" s="84"/>
    </row>
    <row r="22" spans="1:28" ht="13.5" x14ac:dyDescent="0.25">
      <c r="A22" s="34">
        <v>19</v>
      </c>
      <c r="B22" s="35">
        <v>1</v>
      </c>
      <c r="C22" s="36"/>
      <c r="D22" s="79"/>
      <c r="E22" s="80"/>
      <c r="F22" s="86"/>
      <c r="G22" s="80"/>
      <c r="H22" s="80"/>
      <c r="I22" s="81"/>
      <c r="J22" s="80"/>
      <c r="K22" s="80"/>
      <c r="L22" s="86"/>
      <c r="M22" s="80"/>
      <c r="N22" s="80"/>
      <c r="O22" s="87"/>
      <c r="P22" s="80"/>
      <c r="Q22" s="80"/>
      <c r="R22" s="86"/>
      <c r="S22" s="80"/>
      <c r="T22" s="80"/>
      <c r="U22" s="87"/>
      <c r="V22" s="80"/>
      <c r="W22" s="80"/>
      <c r="X22" s="88"/>
      <c r="Y22" s="88"/>
      <c r="Z22" s="88"/>
      <c r="AA22" s="84"/>
      <c r="AB22" s="84"/>
    </row>
    <row r="23" spans="1:28" ht="13.5" x14ac:dyDescent="0.25">
      <c r="A23" s="34">
        <v>20</v>
      </c>
      <c r="B23" s="35">
        <v>1</v>
      </c>
      <c r="C23" s="36"/>
      <c r="D23" s="79"/>
      <c r="E23" s="80"/>
      <c r="F23" s="86"/>
      <c r="G23" s="80"/>
      <c r="H23" s="80"/>
      <c r="I23" s="86"/>
      <c r="J23" s="80"/>
      <c r="K23" s="80"/>
      <c r="L23" s="86"/>
      <c r="M23" s="80"/>
      <c r="N23" s="80"/>
      <c r="O23" s="87"/>
      <c r="P23" s="80"/>
      <c r="Q23" s="80"/>
      <c r="R23" s="86"/>
      <c r="S23" s="80"/>
      <c r="T23" s="80"/>
      <c r="U23" s="87"/>
      <c r="V23" s="80"/>
      <c r="W23" s="80"/>
      <c r="X23" s="88"/>
      <c r="Y23" s="88"/>
      <c r="Z23" s="88"/>
      <c r="AA23" s="84"/>
      <c r="AB23" s="84"/>
    </row>
    <row r="24" spans="1:28" ht="13.5" x14ac:dyDescent="0.25">
      <c r="A24" s="34">
        <v>21</v>
      </c>
      <c r="B24" s="35">
        <v>1</v>
      </c>
      <c r="C24" s="36"/>
      <c r="D24" s="79"/>
      <c r="E24" s="80"/>
      <c r="F24" s="86"/>
      <c r="G24" s="80"/>
      <c r="H24" s="80"/>
      <c r="I24" s="86"/>
      <c r="J24" s="80"/>
      <c r="K24" s="80"/>
      <c r="L24" s="86"/>
      <c r="M24" s="80"/>
      <c r="N24" s="80"/>
      <c r="O24" s="87"/>
      <c r="P24" s="80"/>
      <c r="Q24" s="80"/>
      <c r="R24" s="86"/>
      <c r="S24" s="80"/>
      <c r="T24" s="80"/>
      <c r="U24" s="87"/>
      <c r="V24" s="80"/>
      <c r="W24" s="80"/>
      <c r="X24" s="88"/>
      <c r="Y24" s="88"/>
      <c r="Z24" s="88"/>
      <c r="AA24" s="84"/>
      <c r="AB24" s="84"/>
    </row>
    <row r="25" spans="1:28" ht="13.5" x14ac:dyDescent="0.25">
      <c r="A25" s="34">
        <v>22</v>
      </c>
      <c r="B25" s="35">
        <v>1</v>
      </c>
      <c r="C25" s="36"/>
      <c r="D25" s="79"/>
      <c r="E25" s="80"/>
      <c r="F25" s="86"/>
      <c r="G25" s="80"/>
      <c r="H25" s="80"/>
      <c r="I25" s="86"/>
      <c r="J25" s="80"/>
      <c r="K25" s="80"/>
      <c r="L25" s="86"/>
      <c r="M25" s="80"/>
      <c r="N25" s="80"/>
      <c r="O25" s="87"/>
      <c r="P25" s="80"/>
      <c r="Q25" s="80"/>
      <c r="R25" s="86"/>
      <c r="S25" s="80"/>
      <c r="T25" s="80"/>
      <c r="U25" s="87"/>
      <c r="V25" s="80"/>
      <c r="W25" s="80"/>
      <c r="X25" s="88"/>
      <c r="Y25" s="88"/>
      <c r="Z25" s="88"/>
      <c r="AA25" s="84"/>
      <c r="AB25" s="84"/>
    </row>
    <row r="26" spans="1:28" ht="13.5" x14ac:dyDescent="0.25">
      <c r="A26" s="34">
        <v>23</v>
      </c>
      <c r="B26" s="35"/>
      <c r="C26" s="36"/>
      <c r="D26" s="79"/>
      <c r="E26" s="80"/>
      <c r="F26" s="86"/>
      <c r="G26" s="80"/>
      <c r="H26" s="80"/>
      <c r="I26" s="86"/>
      <c r="J26" s="80"/>
      <c r="K26" s="80"/>
      <c r="L26" s="86"/>
      <c r="M26" s="80"/>
      <c r="N26" s="80"/>
      <c r="O26" s="87"/>
      <c r="P26" s="80"/>
      <c r="Q26" s="80"/>
      <c r="R26" s="86"/>
      <c r="S26" s="80"/>
      <c r="T26" s="80"/>
      <c r="U26" s="87"/>
      <c r="V26" s="80"/>
      <c r="W26" s="80"/>
      <c r="X26" s="88"/>
      <c r="Y26" s="88"/>
      <c r="Z26" s="88"/>
      <c r="AA26" s="84"/>
      <c r="AB26" s="84"/>
    </row>
    <row r="27" spans="1:28" ht="13.5" x14ac:dyDescent="0.25">
      <c r="A27" s="34">
        <v>24</v>
      </c>
      <c r="B27" s="35"/>
      <c r="C27" s="36"/>
      <c r="D27" s="79"/>
      <c r="E27" s="80"/>
      <c r="F27" s="86"/>
      <c r="G27" s="80"/>
      <c r="H27" s="80"/>
      <c r="I27" s="86"/>
      <c r="J27" s="80"/>
      <c r="K27" s="80"/>
      <c r="L27" s="86"/>
      <c r="M27" s="80"/>
      <c r="N27" s="80"/>
      <c r="O27" s="87"/>
      <c r="P27" s="80"/>
      <c r="Q27" s="80"/>
      <c r="R27" s="86"/>
      <c r="S27" s="80"/>
      <c r="T27" s="80"/>
      <c r="U27" s="87"/>
      <c r="V27" s="80"/>
      <c r="W27" s="80"/>
      <c r="X27" s="88"/>
      <c r="Y27" s="88"/>
      <c r="Z27" s="88"/>
      <c r="AA27" s="84"/>
      <c r="AB27" s="84"/>
    </row>
    <row r="28" spans="1:28" ht="13.5" x14ac:dyDescent="0.25">
      <c r="A28" s="34">
        <v>25</v>
      </c>
      <c r="B28" s="35"/>
      <c r="C28" s="36"/>
      <c r="D28" s="79"/>
      <c r="E28" s="80"/>
      <c r="F28" s="86"/>
      <c r="G28" s="80"/>
      <c r="H28" s="80"/>
      <c r="I28" s="86"/>
      <c r="J28" s="80"/>
      <c r="K28" s="80"/>
      <c r="L28" s="86"/>
      <c r="M28" s="80"/>
      <c r="N28" s="80"/>
      <c r="O28" s="87"/>
      <c r="P28" s="80"/>
      <c r="Q28" s="80"/>
      <c r="R28" s="86"/>
      <c r="S28" s="80"/>
      <c r="T28" s="80"/>
      <c r="U28" s="87"/>
      <c r="V28" s="80"/>
      <c r="W28" s="80"/>
      <c r="X28" s="88"/>
      <c r="Y28" s="88"/>
      <c r="Z28" s="88"/>
      <c r="AA28" s="84"/>
      <c r="AB28" s="84"/>
    </row>
    <row r="29" spans="1:28" ht="13.5" x14ac:dyDescent="0.25">
      <c r="A29" s="34">
        <v>26</v>
      </c>
      <c r="B29" s="35">
        <v>1</v>
      </c>
      <c r="C29" s="36"/>
      <c r="D29" s="79"/>
      <c r="E29" s="80"/>
      <c r="F29" s="86"/>
      <c r="G29" s="80"/>
      <c r="H29" s="80"/>
      <c r="I29" s="86"/>
      <c r="J29" s="80"/>
      <c r="K29" s="80"/>
      <c r="L29" s="86"/>
      <c r="M29" s="80"/>
      <c r="N29" s="80"/>
      <c r="O29" s="87"/>
      <c r="P29" s="80"/>
      <c r="Q29" s="80"/>
      <c r="R29" s="86"/>
      <c r="S29" s="80"/>
      <c r="T29" s="80"/>
      <c r="U29" s="87"/>
      <c r="V29" s="80"/>
      <c r="W29" s="80"/>
      <c r="X29" s="88"/>
      <c r="Y29" s="89"/>
      <c r="Z29" s="88"/>
      <c r="AA29" s="84"/>
      <c r="AB29" s="84"/>
    </row>
    <row r="30" spans="1:28" ht="13.5" x14ac:dyDescent="0.25">
      <c r="A30" s="34">
        <v>27</v>
      </c>
      <c r="B30" s="35">
        <v>1</v>
      </c>
      <c r="C30" s="36"/>
      <c r="D30" s="79"/>
      <c r="E30" s="80"/>
      <c r="F30" s="86"/>
      <c r="G30" s="80"/>
      <c r="H30" s="80"/>
      <c r="I30" s="86"/>
      <c r="J30" s="80"/>
      <c r="K30" s="80"/>
      <c r="L30" s="86"/>
      <c r="M30" s="80"/>
      <c r="N30" s="80"/>
      <c r="O30" s="87"/>
      <c r="P30" s="80"/>
      <c r="Q30" s="80"/>
      <c r="R30" s="86"/>
      <c r="S30" s="80"/>
      <c r="T30" s="80"/>
      <c r="U30" s="87"/>
      <c r="V30" s="80"/>
      <c r="W30" s="80"/>
      <c r="X30" s="88"/>
      <c r="Y30" s="89"/>
      <c r="Z30" s="88"/>
      <c r="AA30" s="84"/>
      <c r="AB30" s="84"/>
    </row>
    <row r="31" spans="1:28" ht="13.5" x14ac:dyDescent="0.25">
      <c r="A31" s="34">
        <v>28</v>
      </c>
      <c r="B31" s="35">
        <v>1</v>
      </c>
      <c r="C31" s="36"/>
      <c r="D31" s="79"/>
      <c r="E31" s="80"/>
      <c r="F31" s="86"/>
      <c r="G31" s="80"/>
      <c r="H31" s="80"/>
      <c r="I31" s="86"/>
      <c r="J31" s="80"/>
      <c r="K31" s="80"/>
      <c r="L31" s="86"/>
      <c r="M31" s="80"/>
      <c r="N31" s="80"/>
      <c r="O31" s="87"/>
      <c r="P31" s="80"/>
      <c r="Q31" s="80"/>
      <c r="R31" s="86"/>
      <c r="S31" s="80"/>
      <c r="T31" s="80"/>
      <c r="U31" s="87"/>
      <c r="V31" s="80"/>
      <c r="W31" s="80"/>
      <c r="X31" s="88"/>
      <c r="Y31" s="89"/>
      <c r="Z31" s="88"/>
      <c r="AA31" s="84"/>
      <c r="AB31" s="84"/>
    </row>
    <row r="32" spans="1:28" ht="13.5" x14ac:dyDescent="0.25">
      <c r="A32" s="34">
        <v>29</v>
      </c>
      <c r="B32" s="35">
        <v>1</v>
      </c>
      <c r="C32" s="36"/>
      <c r="D32" s="79"/>
      <c r="E32" s="80"/>
      <c r="F32" s="86"/>
      <c r="G32" s="80"/>
      <c r="H32" s="80"/>
      <c r="I32" s="86"/>
      <c r="J32" s="80"/>
      <c r="K32" s="80"/>
      <c r="L32" s="86"/>
      <c r="M32" s="80"/>
      <c r="N32" s="80"/>
      <c r="O32" s="87"/>
      <c r="P32" s="80"/>
      <c r="Q32" s="80"/>
      <c r="R32" s="86"/>
      <c r="S32" s="80"/>
      <c r="T32" s="80"/>
      <c r="U32" s="87"/>
      <c r="V32" s="80"/>
      <c r="W32" s="80"/>
      <c r="X32" s="88"/>
      <c r="Y32" s="89"/>
      <c r="Z32" s="88"/>
      <c r="AA32" s="84"/>
      <c r="AB32" s="84"/>
    </row>
    <row r="33" spans="1:28" ht="13.5" x14ac:dyDescent="0.25">
      <c r="A33" s="34">
        <v>30</v>
      </c>
      <c r="B33" s="35"/>
      <c r="C33" s="36"/>
      <c r="D33" s="79" t="str">
        <f t="shared" ref="D18:D34" si="28">IF(C33=0,"",C33/Z33)</f>
        <v/>
      </c>
      <c r="E33" s="80" t="s">
        <v>2</v>
      </c>
      <c r="F33" s="86"/>
      <c r="G33" s="80" t="str">
        <f t="shared" si="2"/>
        <v/>
      </c>
      <c r="H33" s="80" t="s">
        <v>2</v>
      </c>
      <c r="I33" s="86"/>
      <c r="J33" s="80" t="str">
        <f t="shared" si="4"/>
        <v/>
      </c>
      <c r="K33" s="80" t="s">
        <v>2</v>
      </c>
      <c r="L33" s="86"/>
      <c r="M33" s="80" t="str">
        <f t="shared" si="6"/>
        <v/>
      </c>
      <c r="N33" s="80" t="s">
        <v>2</v>
      </c>
      <c r="O33" s="87"/>
      <c r="P33" s="80" t="str">
        <f t="shared" si="8"/>
        <v/>
      </c>
      <c r="Q33" s="80" t="s">
        <v>2</v>
      </c>
      <c r="R33" s="86"/>
      <c r="S33" s="80" t="str">
        <f t="shared" si="10"/>
        <v/>
      </c>
      <c r="T33" s="80" t="s">
        <v>2</v>
      </c>
      <c r="U33" s="87"/>
      <c r="V33" s="80" t="str">
        <f t="shared" si="12"/>
        <v/>
      </c>
      <c r="W33" s="80" t="s">
        <v>2</v>
      </c>
      <c r="X33" s="88"/>
      <c r="Y33" s="89"/>
      <c r="Z33" s="88"/>
      <c r="AA33" s="84"/>
      <c r="AB33" s="84"/>
    </row>
    <row r="34" spans="1:28" ht="14.25" thickBot="1" x14ac:dyDescent="0.3">
      <c r="A34" s="38">
        <v>31</v>
      </c>
      <c r="B34" s="35"/>
      <c r="C34" s="36"/>
      <c r="D34" s="79" t="str">
        <f t="shared" si="28"/>
        <v/>
      </c>
      <c r="E34" s="80" t="s">
        <v>2</v>
      </c>
      <c r="F34" s="86"/>
      <c r="G34" s="80" t="str">
        <f t="shared" si="2"/>
        <v/>
      </c>
      <c r="H34" s="80" t="s">
        <v>2</v>
      </c>
      <c r="I34" s="86"/>
      <c r="J34" s="80" t="str">
        <f t="shared" si="4"/>
        <v/>
      </c>
      <c r="K34" s="80" t="s">
        <v>2</v>
      </c>
      <c r="L34" s="86"/>
      <c r="M34" s="80" t="str">
        <f t="shared" si="6"/>
        <v/>
      </c>
      <c r="N34" s="80" t="s">
        <v>2</v>
      </c>
      <c r="O34" s="87"/>
      <c r="P34" s="80" t="str">
        <f t="shared" si="8"/>
        <v/>
      </c>
      <c r="Q34" s="80" t="s">
        <v>2</v>
      </c>
      <c r="R34" s="86"/>
      <c r="S34" s="80" t="str">
        <f t="shared" si="10"/>
        <v/>
      </c>
      <c r="T34" s="80" t="s">
        <v>2</v>
      </c>
      <c r="U34" s="87"/>
      <c r="V34" s="80" t="str">
        <f t="shared" si="12"/>
        <v/>
      </c>
      <c r="W34" s="80" t="s">
        <v>2</v>
      </c>
      <c r="X34" s="88"/>
      <c r="Y34" s="89"/>
      <c r="Z34" s="88"/>
      <c r="AA34" s="84"/>
      <c r="AB34" s="84"/>
    </row>
    <row r="35" spans="1:28" ht="14.25" thickBot="1" x14ac:dyDescent="0.3">
      <c r="A35" s="39"/>
      <c r="B35" s="40">
        <f>SUM(B4:B34)</f>
        <v>18</v>
      </c>
      <c r="C35" s="90">
        <f>AVERAGE(C4:C34)</f>
        <v>13197.5</v>
      </c>
      <c r="D35" s="92">
        <f t="shared" ref="D35:W35" si="29">AVERAGE(D4:D34)</f>
        <v>11232.22858369765</v>
      </c>
      <c r="E35" s="92">
        <f t="shared" si="29"/>
        <v>272897.76059999998</v>
      </c>
      <c r="F35" s="90">
        <f t="shared" si="29"/>
        <v>3586.6</v>
      </c>
      <c r="G35" s="92">
        <f t="shared" si="29"/>
        <v>3052.6550105941155</v>
      </c>
      <c r="H35" s="92">
        <f t="shared" si="29"/>
        <v>74164.575099999987</v>
      </c>
      <c r="I35" s="90">
        <f t="shared" si="29"/>
        <v>3175</v>
      </c>
      <c r="J35" s="92">
        <f t="shared" si="29"/>
        <v>2702.2845727414378</v>
      </c>
      <c r="K35" s="92">
        <f t="shared" si="29"/>
        <v>65653.919999999998</v>
      </c>
      <c r="L35" s="90">
        <f t="shared" si="29"/>
        <v>3388.2</v>
      </c>
      <c r="M35" s="92">
        <f t="shared" si="29"/>
        <v>2883.6849447846348</v>
      </c>
      <c r="N35" s="92">
        <f t="shared" si="29"/>
        <v>70061.9274</v>
      </c>
      <c r="O35" s="90">
        <f t="shared" si="29"/>
        <v>19128</v>
      </c>
      <c r="P35" s="92">
        <f t="shared" si="29"/>
        <v>16280.295824835266</v>
      </c>
      <c r="Q35" s="92">
        <f t="shared" si="29"/>
        <v>395539.32899999997</v>
      </c>
      <c r="R35" s="90">
        <f t="shared" si="29"/>
        <v>1969.2</v>
      </c>
      <c r="S35" s="92">
        <f t="shared" si="29"/>
        <v>1676.0026920112734</v>
      </c>
      <c r="T35" s="92">
        <f t="shared" si="29"/>
        <v>40719.320400000004</v>
      </c>
      <c r="U35" s="90">
        <f t="shared" si="29"/>
        <v>51985</v>
      </c>
      <c r="V35" s="92">
        <f t="shared" si="29"/>
        <v>44241.85853316525</v>
      </c>
      <c r="W35" s="92">
        <f t="shared" si="29"/>
        <v>1074908.1159999999</v>
      </c>
      <c r="X35" s="91">
        <f>AVERAGE(X4:X34)</f>
        <v>1.17058</v>
      </c>
      <c r="Y35" s="91">
        <f t="shared" ref="Y35:AB35" si="30">AVERAGE(Y4:Y34)</f>
        <v>1.1709500000000002</v>
      </c>
      <c r="Z35" s="91">
        <f t="shared" si="30"/>
        <v>1.1749400000000001</v>
      </c>
      <c r="AA35" s="91">
        <f t="shared" si="30"/>
        <v>24.3475</v>
      </c>
      <c r="AB35" s="91">
        <f t="shared" si="30"/>
        <v>20.706666666666667</v>
      </c>
    </row>
    <row r="36" spans="1:28" ht="14.25" x14ac:dyDescent="0.3">
      <c r="A36" s="42"/>
      <c r="B36" s="11"/>
      <c r="C36" s="9"/>
      <c r="D36" s="9"/>
      <c r="E36" s="9"/>
      <c r="F36" s="9"/>
      <c r="G36" s="9"/>
      <c r="H36" s="9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 t="s">
        <v>17</v>
      </c>
      <c r="Y36" s="44"/>
      <c r="Z36" s="45"/>
      <c r="AA36" s="44"/>
      <c r="AB36" s="44"/>
    </row>
    <row r="38" spans="1:28" x14ac:dyDescent="0.2">
      <c r="T38" t="s">
        <v>2</v>
      </c>
      <c r="W38" t="s">
        <v>2</v>
      </c>
    </row>
    <row r="39" spans="1:28" x14ac:dyDescent="0.2">
      <c r="D39" t="s">
        <v>2</v>
      </c>
      <c r="Q39" t="s">
        <v>2</v>
      </c>
    </row>
    <row r="40" spans="1:28" x14ac:dyDescent="0.2">
      <c r="D40" t="s">
        <v>2</v>
      </c>
      <c r="N40" t="s">
        <v>2</v>
      </c>
    </row>
    <row r="41" spans="1:28" x14ac:dyDescent="0.2">
      <c r="W41" t="s">
        <v>2</v>
      </c>
    </row>
  </sheetData>
  <phoneticPr fontId="0" type="noConversion"/>
  <pageMargins left="0.78740157480314965" right="0.78740157480314965" top="0.51181102362204722" bottom="0.86614173228346458" header="0.43307086614173229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P35" sqref="P35"/>
    </sheetView>
  </sheetViews>
  <sheetFormatPr defaultRowHeight="12.75" x14ac:dyDescent="0.2"/>
  <cols>
    <col min="1" max="1" width="8.42578125" customWidth="1"/>
    <col min="2" max="2" width="5.855468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5" max="15" width="10.5703125" bestFit="1" customWidth="1"/>
  </cols>
  <sheetData>
    <row r="1" spans="1:16" ht="14.25" x14ac:dyDescent="0.3">
      <c r="A1" s="46" t="s">
        <v>26</v>
      </c>
      <c r="B1" s="1">
        <v>2020</v>
      </c>
      <c r="C1" s="2" t="s">
        <v>19</v>
      </c>
      <c r="D1" s="3"/>
      <c r="E1" s="4"/>
      <c r="F1" s="51" t="s">
        <v>20</v>
      </c>
      <c r="G1" s="3"/>
      <c r="H1" s="3"/>
      <c r="I1" s="51" t="s">
        <v>21</v>
      </c>
      <c r="J1" s="3"/>
      <c r="K1" s="3"/>
      <c r="L1" s="2" t="s">
        <v>22</v>
      </c>
      <c r="M1" s="3"/>
      <c r="N1" s="4"/>
      <c r="O1" s="52" t="s">
        <v>18</v>
      </c>
      <c r="P1" s="53" t="s">
        <v>0</v>
      </c>
    </row>
    <row r="2" spans="1:16" ht="14.25" x14ac:dyDescent="0.3">
      <c r="A2" s="7" t="s">
        <v>3</v>
      </c>
      <c r="B2" s="48" t="s">
        <v>1</v>
      </c>
      <c r="C2" s="8" t="s">
        <v>8</v>
      </c>
      <c r="D2" s="9" t="s">
        <v>5</v>
      </c>
      <c r="E2" s="10" t="s">
        <v>9</v>
      </c>
      <c r="F2" s="8" t="s">
        <v>8</v>
      </c>
      <c r="G2" s="9" t="s">
        <v>5</v>
      </c>
      <c r="H2" s="9" t="s">
        <v>9</v>
      </c>
      <c r="I2" s="8" t="s">
        <v>8</v>
      </c>
      <c r="J2" s="9" t="s">
        <v>5</v>
      </c>
      <c r="K2" s="9" t="s">
        <v>9</v>
      </c>
      <c r="L2" s="8" t="s">
        <v>8</v>
      </c>
      <c r="M2" s="9" t="s">
        <v>5</v>
      </c>
      <c r="N2" s="10" t="s">
        <v>9</v>
      </c>
      <c r="O2" s="13" t="s">
        <v>4</v>
      </c>
      <c r="P2" s="54" t="s">
        <v>7</v>
      </c>
    </row>
    <row r="3" spans="1:16" ht="15" thickBot="1" x14ac:dyDescent="0.35">
      <c r="A3" s="15" t="s">
        <v>2</v>
      </c>
      <c r="B3" s="49" t="s">
        <v>24</v>
      </c>
      <c r="C3" s="16"/>
      <c r="D3" s="17"/>
      <c r="E3" s="18"/>
      <c r="F3" s="16"/>
      <c r="G3" s="17"/>
      <c r="H3" s="18"/>
      <c r="I3" s="16"/>
      <c r="J3" s="17"/>
      <c r="K3" s="18"/>
      <c r="L3" s="16"/>
      <c r="M3" s="17"/>
      <c r="N3" s="20"/>
      <c r="O3" s="24" t="s">
        <v>2</v>
      </c>
      <c r="P3" s="47"/>
    </row>
    <row r="4" spans="1:16" ht="13.5" x14ac:dyDescent="0.25">
      <c r="A4" s="26">
        <v>1</v>
      </c>
      <c r="B4" s="27">
        <v>1</v>
      </c>
      <c r="C4" s="28">
        <v>5061</v>
      </c>
      <c r="D4" s="29">
        <f t="shared" ref="D4:D34" si="0">IF(C4=0,"",C4/O4)</f>
        <v>4611.8097320940406</v>
      </c>
      <c r="E4" s="30">
        <f t="shared" ref="E4:E34" si="1">C4*P4</f>
        <v>126094.815</v>
      </c>
      <c r="F4" s="28">
        <v>5061</v>
      </c>
      <c r="G4" s="29">
        <f t="shared" ref="G4:G29" si="2">IF(F4=0,"",F4/O4)</f>
        <v>4611.8097320940406</v>
      </c>
      <c r="H4" s="30">
        <f t="shared" ref="H4:H11" si="3">F4*P4</f>
        <v>126094.815</v>
      </c>
      <c r="I4" s="28">
        <v>5090.5</v>
      </c>
      <c r="J4" s="29">
        <f t="shared" ref="J4:J29" si="4">IF(I4=0,"",I4/O4)</f>
        <v>4638.6914525241482</v>
      </c>
      <c r="K4" s="30">
        <f t="shared" ref="K4:K11" si="5">I4*P4</f>
        <v>126829.8075</v>
      </c>
      <c r="L4" s="28">
        <v>5090.5</v>
      </c>
      <c r="M4" s="29">
        <f t="shared" ref="M4:M29" si="6">IF(L4=0,"",L4/O4)</f>
        <v>4638.6914525241482</v>
      </c>
      <c r="N4" s="30">
        <f t="shared" ref="N4:N11" si="7">L4*P4</f>
        <v>126829.8075</v>
      </c>
      <c r="O4" s="31">
        <v>1.0973999999999999</v>
      </c>
      <c r="P4" s="33">
        <v>24.914999999999999</v>
      </c>
    </row>
    <row r="5" spans="1:16" ht="13.5" x14ac:dyDescent="0.25">
      <c r="A5" s="34">
        <v>2</v>
      </c>
      <c r="B5" s="35" t="s">
        <v>2</v>
      </c>
      <c r="C5" s="36"/>
      <c r="D5" s="29" t="str">
        <f t="shared" si="0"/>
        <v/>
      </c>
      <c r="E5" s="30">
        <f t="shared" si="1"/>
        <v>0</v>
      </c>
      <c r="F5" s="36"/>
      <c r="G5" s="29" t="str">
        <f t="shared" si="2"/>
        <v/>
      </c>
      <c r="H5" s="30">
        <f t="shared" si="3"/>
        <v>0</v>
      </c>
      <c r="I5" s="36"/>
      <c r="J5" s="29" t="str">
        <f t="shared" si="4"/>
        <v/>
      </c>
      <c r="K5" s="30">
        <f t="shared" si="5"/>
        <v>0</v>
      </c>
      <c r="L5" s="36"/>
      <c r="M5" s="29" t="str">
        <f t="shared" si="6"/>
        <v/>
      </c>
      <c r="N5" s="30">
        <f t="shared" si="7"/>
        <v>0</v>
      </c>
      <c r="O5" s="32" t="s">
        <v>2</v>
      </c>
      <c r="P5" s="37"/>
    </row>
    <row r="6" spans="1:16" ht="13.5" x14ac:dyDescent="0.25">
      <c r="A6" s="34">
        <v>3</v>
      </c>
      <c r="B6" s="35" t="s">
        <v>2</v>
      </c>
      <c r="C6" s="36"/>
      <c r="D6" s="29" t="str">
        <f t="shared" si="0"/>
        <v/>
      </c>
      <c r="E6" s="30">
        <f t="shared" si="1"/>
        <v>0</v>
      </c>
      <c r="F6" s="36"/>
      <c r="G6" s="29" t="str">
        <f t="shared" si="2"/>
        <v/>
      </c>
      <c r="H6" s="30">
        <f t="shared" si="3"/>
        <v>0</v>
      </c>
      <c r="I6" s="36"/>
      <c r="J6" s="29" t="str">
        <f t="shared" si="4"/>
        <v/>
      </c>
      <c r="K6" s="30">
        <f t="shared" si="5"/>
        <v>0</v>
      </c>
      <c r="L6" s="36"/>
      <c r="M6" s="29" t="str">
        <f t="shared" si="6"/>
        <v/>
      </c>
      <c r="N6" s="30">
        <f t="shared" si="7"/>
        <v>0</v>
      </c>
      <c r="O6" s="32" t="s">
        <v>2</v>
      </c>
      <c r="P6" s="37"/>
    </row>
    <row r="7" spans="1:16" ht="13.5" x14ac:dyDescent="0.25">
      <c r="A7" s="34">
        <v>4</v>
      </c>
      <c r="B7" s="35">
        <v>1</v>
      </c>
      <c r="C7" s="36">
        <v>5058</v>
      </c>
      <c r="D7" s="29">
        <f t="shared" si="0"/>
        <v>4623.8230185574548</v>
      </c>
      <c r="E7" s="30">
        <f t="shared" si="1"/>
        <v>125362.53</v>
      </c>
      <c r="F7" s="36">
        <v>5058</v>
      </c>
      <c r="G7" s="29">
        <f t="shared" si="2"/>
        <v>4623.8230185574548</v>
      </c>
      <c r="H7" s="30">
        <f t="shared" si="3"/>
        <v>125362.53</v>
      </c>
      <c r="I7" s="36">
        <v>5086</v>
      </c>
      <c r="J7" s="29">
        <f t="shared" si="4"/>
        <v>4649.4195081817343</v>
      </c>
      <c r="K7" s="30">
        <f t="shared" si="5"/>
        <v>126056.51</v>
      </c>
      <c r="L7" s="36">
        <v>5086</v>
      </c>
      <c r="M7" s="29">
        <f t="shared" si="6"/>
        <v>4649.4195081817343</v>
      </c>
      <c r="N7" s="30">
        <f t="shared" si="7"/>
        <v>126056.51</v>
      </c>
      <c r="O7" s="32">
        <v>1.0939000000000001</v>
      </c>
      <c r="P7" s="37">
        <v>24.785</v>
      </c>
    </row>
    <row r="8" spans="1:16" ht="13.5" x14ac:dyDescent="0.25">
      <c r="A8" s="34">
        <v>5</v>
      </c>
      <c r="B8" s="35">
        <v>1</v>
      </c>
      <c r="C8" s="36">
        <v>5111.5</v>
      </c>
      <c r="D8" s="29">
        <f t="shared" si="0"/>
        <v>4718.8884785819791</v>
      </c>
      <c r="E8" s="30">
        <f t="shared" si="1"/>
        <v>127215.012</v>
      </c>
      <c r="F8" s="36">
        <v>5111.5</v>
      </c>
      <c r="G8" s="29">
        <f t="shared" si="2"/>
        <v>4718.8884785819791</v>
      </c>
      <c r="H8" s="30">
        <f t="shared" si="3"/>
        <v>127215.012</v>
      </c>
      <c r="I8" s="36">
        <v>5142.5</v>
      </c>
      <c r="J8" s="29">
        <f t="shared" si="4"/>
        <v>4747.5073855243727</v>
      </c>
      <c r="K8" s="30">
        <f t="shared" si="5"/>
        <v>127986.54000000001</v>
      </c>
      <c r="L8" s="36">
        <v>5142.5</v>
      </c>
      <c r="M8" s="29">
        <f t="shared" si="6"/>
        <v>4747.5073855243727</v>
      </c>
      <c r="N8" s="30">
        <f t="shared" si="7"/>
        <v>127986.54000000001</v>
      </c>
      <c r="O8" s="32">
        <v>1.0831999999999999</v>
      </c>
      <c r="P8" s="37">
        <v>24.888000000000002</v>
      </c>
    </row>
    <row r="9" spans="1:16" ht="13.5" x14ac:dyDescent="0.25">
      <c r="A9" s="34">
        <v>6</v>
      </c>
      <c r="B9" s="35">
        <v>1</v>
      </c>
      <c r="C9" s="36">
        <v>5199.5</v>
      </c>
      <c r="D9" s="29">
        <f t="shared" si="0"/>
        <v>4808.1191048640658</v>
      </c>
      <c r="E9" s="30">
        <f t="shared" si="1"/>
        <v>129836.7145</v>
      </c>
      <c r="F9" s="36">
        <v>5199.5</v>
      </c>
      <c r="G9" s="29">
        <f t="shared" si="2"/>
        <v>4808.1191048640658</v>
      </c>
      <c r="H9" s="30">
        <f t="shared" si="3"/>
        <v>129836.7145</v>
      </c>
      <c r="I9" s="36">
        <v>5228</v>
      </c>
      <c r="J9" s="29">
        <f t="shared" si="4"/>
        <v>4834.4738302200858</v>
      </c>
      <c r="K9" s="30">
        <f t="shared" si="5"/>
        <v>130548.38800000001</v>
      </c>
      <c r="L9" s="36">
        <v>5228</v>
      </c>
      <c r="M9" s="29">
        <f t="shared" si="6"/>
        <v>4834.4738302200858</v>
      </c>
      <c r="N9" s="30">
        <f t="shared" si="7"/>
        <v>130548.38800000001</v>
      </c>
      <c r="O9" s="32">
        <v>1.0813999999999999</v>
      </c>
      <c r="P9" s="37">
        <v>24.971</v>
      </c>
    </row>
    <row r="10" spans="1:16" ht="13.5" x14ac:dyDescent="0.25">
      <c r="A10" s="34">
        <v>7</v>
      </c>
      <c r="B10" s="35">
        <v>1</v>
      </c>
      <c r="C10" s="36">
        <v>5227.5</v>
      </c>
      <c r="D10" s="29">
        <f t="shared" si="0"/>
        <v>4844.7636700648754</v>
      </c>
      <c r="E10" s="30">
        <f t="shared" si="1"/>
        <v>131633.67749999999</v>
      </c>
      <c r="F10" s="36">
        <v>5227.5</v>
      </c>
      <c r="G10" s="29">
        <f t="shared" si="2"/>
        <v>4844.7636700648754</v>
      </c>
      <c r="H10" s="30">
        <f t="shared" si="3"/>
        <v>131633.67749999999</v>
      </c>
      <c r="I10" s="36">
        <v>5257</v>
      </c>
      <c r="J10" s="29">
        <f t="shared" si="4"/>
        <v>4872.103799814643</v>
      </c>
      <c r="K10" s="30">
        <f t="shared" si="5"/>
        <v>132376.51699999999</v>
      </c>
      <c r="L10" s="36">
        <v>5257</v>
      </c>
      <c r="M10" s="29">
        <f t="shared" si="6"/>
        <v>4872.103799814643</v>
      </c>
      <c r="N10" s="30">
        <f t="shared" si="7"/>
        <v>132376.51699999999</v>
      </c>
      <c r="O10" s="32">
        <v>1.079</v>
      </c>
      <c r="P10" s="37">
        <v>25.181000000000001</v>
      </c>
    </row>
    <row r="11" spans="1:16" ht="13.5" x14ac:dyDescent="0.25">
      <c r="A11" s="34">
        <v>8</v>
      </c>
      <c r="B11" s="35"/>
      <c r="C11" s="36"/>
      <c r="D11" s="29" t="str">
        <f t="shared" si="0"/>
        <v/>
      </c>
      <c r="E11" s="30">
        <f t="shared" si="1"/>
        <v>0</v>
      </c>
      <c r="F11" s="36"/>
      <c r="G11" s="29" t="str">
        <f t="shared" si="2"/>
        <v/>
      </c>
      <c r="H11" s="30">
        <f t="shared" si="3"/>
        <v>0</v>
      </c>
      <c r="I11" s="36"/>
      <c r="J11" s="29" t="str">
        <f t="shared" si="4"/>
        <v/>
      </c>
      <c r="K11" s="30">
        <f t="shared" si="5"/>
        <v>0</v>
      </c>
      <c r="L11" s="36"/>
      <c r="M11" s="29" t="str">
        <f t="shared" si="6"/>
        <v/>
      </c>
      <c r="N11" s="30">
        <f t="shared" si="7"/>
        <v>0</v>
      </c>
      <c r="O11" s="32"/>
      <c r="P11" s="37"/>
    </row>
    <row r="12" spans="1:16" ht="13.5" x14ac:dyDescent="0.25">
      <c r="A12" s="34">
        <v>9</v>
      </c>
      <c r="B12" s="35"/>
      <c r="C12" s="36"/>
      <c r="D12" s="29" t="str">
        <f t="shared" si="0"/>
        <v/>
      </c>
      <c r="E12" s="30">
        <f t="shared" si="1"/>
        <v>0</v>
      </c>
      <c r="F12" s="36"/>
      <c r="G12" s="29" t="str">
        <f t="shared" si="2"/>
        <v/>
      </c>
      <c r="H12" s="30">
        <f t="shared" ref="H12:H29" si="8">F12*P12</f>
        <v>0</v>
      </c>
      <c r="I12" s="36"/>
      <c r="J12" s="29" t="str">
        <f t="shared" si="4"/>
        <v/>
      </c>
      <c r="K12" s="30">
        <f t="shared" ref="K12:K29" si="9">I12*P12</f>
        <v>0</v>
      </c>
      <c r="L12" s="36"/>
      <c r="M12" s="29" t="str">
        <f t="shared" si="6"/>
        <v/>
      </c>
      <c r="N12" s="30">
        <f t="shared" ref="N12:N29" si="10">L12*P12</f>
        <v>0</v>
      </c>
      <c r="O12" s="32"/>
      <c r="P12" s="37"/>
    </row>
    <row r="13" spans="1:16" ht="13.5" x14ac:dyDescent="0.25">
      <c r="A13" s="34">
        <v>10</v>
      </c>
      <c r="B13" s="35"/>
      <c r="C13" s="36"/>
      <c r="D13" s="29" t="str">
        <f t="shared" si="0"/>
        <v/>
      </c>
      <c r="E13" s="30">
        <f t="shared" si="1"/>
        <v>0</v>
      </c>
      <c r="F13" s="36"/>
      <c r="G13" s="29" t="str">
        <f t="shared" si="2"/>
        <v/>
      </c>
      <c r="H13" s="30">
        <f t="shared" si="8"/>
        <v>0</v>
      </c>
      <c r="I13" s="36"/>
      <c r="J13" s="29" t="str">
        <f t="shared" si="4"/>
        <v/>
      </c>
      <c r="K13" s="30">
        <f t="shared" si="9"/>
        <v>0</v>
      </c>
      <c r="L13" s="36"/>
      <c r="M13" s="29" t="str">
        <f t="shared" si="6"/>
        <v/>
      </c>
      <c r="N13" s="30">
        <f t="shared" si="10"/>
        <v>0</v>
      </c>
      <c r="O13" s="32"/>
      <c r="P13" s="37"/>
    </row>
    <row r="14" spans="1:16" ht="13.5" x14ac:dyDescent="0.25">
      <c r="A14" s="34">
        <v>11</v>
      </c>
      <c r="B14" s="35">
        <v>1</v>
      </c>
      <c r="C14" s="36">
        <v>5231</v>
      </c>
      <c r="D14" s="29">
        <f t="shared" si="0"/>
        <v>4837.2480118365083</v>
      </c>
      <c r="E14" s="30">
        <f t="shared" si="1"/>
        <v>133380.038</v>
      </c>
      <c r="F14" s="36">
        <v>5231</v>
      </c>
      <c r="G14" s="29">
        <f t="shared" si="2"/>
        <v>4837.2480118365083</v>
      </c>
      <c r="H14" s="30">
        <f t="shared" si="8"/>
        <v>133380.038</v>
      </c>
      <c r="I14" s="36">
        <v>5266</v>
      </c>
      <c r="J14" s="29">
        <f t="shared" si="4"/>
        <v>4869.6134640281125</v>
      </c>
      <c r="K14" s="30">
        <f t="shared" si="9"/>
        <v>134272.46799999999</v>
      </c>
      <c r="L14" s="36">
        <v>5266</v>
      </c>
      <c r="M14" s="29">
        <f t="shared" si="6"/>
        <v>4869.6134640281125</v>
      </c>
      <c r="N14" s="30">
        <f t="shared" si="10"/>
        <v>134272.46799999999</v>
      </c>
      <c r="O14" s="32">
        <v>1.0813999999999999</v>
      </c>
      <c r="P14" s="37">
        <v>25.498000000000001</v>
      </c>
    </row>
    <row r="15" spans="1:16" ht="13.5" x14ac:dyDescent="0.25">
      <c r="A15" s="34">
        <v>12</v>
      </c>
      <c r="B15" s="35">
        <v>1</v>
      </c>
      <c r="C15" s="36">
        <v>5234</v>
      </c>
      <c r="D15" s="29">
        <f t="shared" si="0"/>
        <v>4824.4077795188496</v>
      </c>
      <c r="E15" s="30">
        <f t="shared" si="1"/>
        <v>132179.43600000002</v>
      </c>
      <c r="F15" s="36">
        <v>5234</v>
      </c>
      <c r="G15" s="29">
        <f t="shared" si="2"/>
        <v>4824.4077795188496</v>
      </c>
      <c r="H15" s="30">
        <f t="shared" si="8"/>
        <v>132179.43600000002</v>
      </c>
      <c r="I15" s="36">
        <v>5263.5</v>
      </c>
      <c r="J15" s="29">
        <f t="shared" si="4"/>
        <v>4851.5992257350908</v>
      </c>
      <c r="K15" s="30">
        <f t="shared" si="9"/>
        <v>132924.429</v>
      </c>
      <c r="L15" s="36">
        <v>5263.5</v>
      </c>
      <c r="M15" s="29">
        <f t="shared" si="6"/>
        <v>4851.5992257350908</v>
      </c>
      <c r="N15" s="30">
        <f t="shared" si="10"/>
        <v>132924.429</v>
      </c>
      <c r="O15" s="32">
        <v>1.0849</v>
      </c>
      <c r="P15" s="37">
        <v>25.254000000000001</v>
      </c>
    </row>
    <row r="16" spans="1:16" ht="13.5" x14ac:dyDescent="0.25">
      <c r="A16" s="34">
        <v>13</v>
      </c>
      <c r="B16" s="35">
        <v>1</v>
      </c>
      <c r="C16" s="36">
        <v>5212.5</v>
      </c>
      <c r="D16" s="29">
        <f t="shared" si="0"/>
        <v>4792.2221200698723</v>
      </c>
      <c r="E16" s="30">
        <f t="shared" si="1"/>
        <v>131386.27499999999</v>
      </c>
      <c r="F16" s="36">
        <v>5212.5</v>
      </c>
      <c r="G16" s="29">
        <f t="shared" si="2"/>
        <v>4792.2221200698723</v>
      </c>
      <c r="H16" s="30">
        <f t="shared" si="8"/>
        <v>131386.27499999999</v>
      </c>
      <c r="I16" s="36">
        <v>5245</v>
      </c>
      <c r="J16" s="29">
        <f t="shared" si="4"/>
        <v>4822.1016824492053</v>
      </c>
      <c r="K16" s="30">
        <f t="shared" si="9"/>
        <v>132205.47</v>
      </c>
      <c r="L16" s="36">
        <v>5245</v>
      </c>
      <c r="M16" s="29">
        <f t="shared" si="6"/>
        <v>4822.1016824492053</v>
      </c>
      <c r="N16" s="30">
        <f t="shared" si="10"/>
        <v>132205.47</v>
      </c>
      <c r="O16" s="32">
        <v>1.0876999999999999</v>
      </c>
      <c r="P16" s="37">
        <v>25.206</v>
      </c>
    </row>
    <row r="17" spans="1:16" ht="13.5" x14ac:dyDescent="0.25">
      <c r="A17" s="34">
        <v>14</v>
      </c>
      <c r="B17" s="35">
        <v>1</v>
      </c>
      <c r="C17" s="36">
        <v>5155.5</v>
      </c>
      <c r="D17" s="29">
        <f t="shared" si="0"/>
        <v>4778.0352177942541</v>
      </c>
      <c r="E17" s="30">
        <f t="shared" si="1"/>
        <v>131728.18049999999</v>
      </c>
      <c r="F17" s="36">
        <v>5155.5</v>
      </c>
      <c r="G17" s="29">
        <f t="shared" si="2"/>
        <v>4778.0352177942541</v>
      </c>
      <c r="H17" s="30">
        <f>F17*P17</f>
        <v>131728.18049999999</v>
      </c>
      <c r="I17" s="36">
        <v>5186.5</v>
      </c>
      <c r="J17" s="29">
        <f t="shared" si="4"/>
        <v>4806.7655236329938</v>
      </c>
      <c r="K17" s="30">
        <f>I17*P17</f>
        <v>132520.26149999999</v>
      </c>
      <c r="L17" s="36">
        <v>5186.5</v>
      </c>
      <c r="M17" s="29">
        <f t="shared" si="6"/>
        <v>4806.7655236329938</v>
      </c>
      <c r="N17" s="30">
        <f>L17*P17</f>
        <v>132520.26149999999</v>
      </c>
      <c r="O17" s="32">
        <v>1.079</v>
      </c>
      <c r="P17" s="37">
        <v>25.550999999999998</v>
      </c>
    </row>
    <row r="18" spans="1:16" ht="13.5" x14ac:dyDescent="0.25">
      <c r="A18" s="34">
        <v>15</v>
      </c>
      <c r="B18" s="35">
        <v>1</v>
      </c>
      <c r="C18" s="36">
        <v>5165</v>
      </c>
      <c r="D18" s="29">
        <f t="shared" si="0"/>
        <v>4782.4074074074069</v>
      </c>
      <c r="E18" s="30">
        <f t="shared" si="1"/>
        <v>131981.245</v>
      </c>
      <c r="F18" s="36">
        <v>5165</v>
      </c>
      <c r="G18" s="29">
        <f t="shared" si="2"/>
        <v>4782.4074074074069</v>
      </c>
      <c r="H18" s="30">
        <f>F18*P18</f>
        <v>131981.245</v>
      </c>
      <c r="I18" s="36">
        <v>5194.5</v>
      </c>
      <c r="J18" s="29">
        <f t="shared" si="4"/>
        <v>4809.7222222222217</v>
      </c>
      <c r="K18" s="30">
        <f>I18*P18</f>
        <v>132735.05850000001</v>
      </c>
      <c r="L18" s="36">
        <v>5194.5</v>
      </c>
      <c r="M18" s="29">
        <f t="shared" si="6"/>
        <v>4809.7222222222217</v>
      </c>
      <c r="N18" s="30">
        <f>L18*P18</f>
        <v>132735.05850000001</v>
      </c>
      <c r="O18" s="32">
        <v>1.08</v>
      </c>
      <c r="P18" s="37">
        <v>25.553000000000001</v>
      </c>
    </row>
    <row r="19" spans="1:16" ht="13.5" x14ac:dyDescent="0.25">
      <c r="A19" s="34">
        <v>16</v>
      </c>
      <c r="B19" s="35"/>
      <c r="C19" s="36"/>
      <c r="D19" s="29" t="str">
        <f t="shared" si="0"/>
        <v/>
      </c>
      <c r="E19" s="30">
        <f t="shared" si="1"/>
        <v>0</v>
      </c>
      <c r="F19" s="36"/>
      <c r="G19" s="29" t="str">
        <f t="shared" si="2"/>
        <v/>
      </c>
      <c r="H19" s="30">
        <f t="shared" si="8"/>
        <v>0</v>
      </c>
      <c r="I19" s="36"/>
      <c r="J19" s="29" t="str">
        <f t="shared" si="4"/>
        <v/>
      </c>
      <c r="K19" s="30">
        <f t="shared" si="9"/>
        <v>0</v>
      </c>
      <c r="L19" s="36"/>
      <c r="M19" s="29" t="str">
        <f t="shared" si="6"/>
        <v/>
      </c>
      <c r="N19" s="30">
        <f t="shared" si="10"/>
        <v>0</v>
      </c>
      <c r="O19" s="32"/>
      <c r="P19" s="37"/>
    </row>
    <row r="20" spans="1:16" ht="13.5" x14ac:dyDescent="0.25">
      <c r="A20" s="34">
        <v>17</v>
      </c>
      <c r="B20" s="35"/>
      <c r="C20" s="36"/>
      <c r="D20" s="29" t="str">
        <f t="shared" si="0"/>
        <v/>
      </c>
      <c r="E20" s="30">
        <f t="shared" si="1"/>
        <v>0</v>
      </c>
      <c r="F20" s="36"/>
      <c r="G20" s="29" t="str">
        <f t="shared" si="2"/>
        <v/>
      </c>
      <c r="H20" s="30">
        <f t="shared" si="8"/>
        <v>0</v>
      </c>
      <c r="I20" s="36"/>
      <c r="J20" s="29" t="str">
        <f t="shared" si="4"/>
        <v/>
      </c>
      <c r="K20" s="30">
        <f t="shared" si="9"/>
        <v>0</v>
      </c>
      <c r="L20" s="36"/>
      <c r="M20" s="29" t="str">
        <f t="shared" si="6"/>
        <v/>
      </c>
      <c r="N20" s="30">
        <f t="shared" si="10"/>
        <v>0</v>
      </c>
      <c r="O20" s="32"/>
      <c r="P20" s="37"/>
    </row>
    <row r="21" spans="1:16" ht="13.5" x14ac:dyDescent="0.25">
      <c r="A21" s="34">
        <v>18</v>
      </c>
      <c r="B21" s="35">
        <v>1</v>
      </c>
      <c r="C21" s="36">
        <v>5249.5</v>
      </c>
      <c r="D21" s="29">
        <f t="shared" si="0"/>
        <v>4851.2152296460581</v>
      </c>
      <c r="E21" s="30">
        <f t="shared" si="1"/>
        <v>133773.0085</v>
      </c>
      <c r="F21" s="36">
        <v>5249.5</v>
      </c>
      <c r="G21" s="29">
        <f t="shared" si="2"/>
        <v>4851.2152296460581</v>
      </c>
      <c r="H21" s="30">
        <f t="shared" si="8"/>
        <v>133773.0085</v>
      </c>
      <c r="I21" s="36">
        <v>5277.5</v>
      </c>
      <c r="J21" s="29">
        <f t="shared" si="4"/>
        <v>4877.0908418815261</v>
      </c>
      <c r="K21" s="30">
        <f t="shared" si="9"/>
        <v>134486.5325</v>
      </c>
      <c r="L21" s="36">
        <v>5277.5</v>
      </c>
      <c r="M21" s="29">
        <f t="shared" si="6"/>
        <v>4877.0908418815261</v>
      </c>
      <c r="N21" s="30">
        <f t="shared" si="10"/>
        <v>134486.5325</v>
      </c>
      <c r="O21" s="32">
        <v>1.0821000000000001</v>
      </c>
      <c r="P21" s="37">
        <v>25.483000000000001</v>
      </c>
    </row>
    <row r="22" spans="1:16" ht="13.5" x14ac:dyDescent="0.25">
      <c r="A22" s="34">
        <v>19</v>
      </c>
      <c r="B22" s="35">
        <v>1</v>
      </c>
      <c r="C22" s="36">
        <v>5314</v>
      </c>
      <c r="D22" s="29">
        <f t="shared" si="0"/>
        <v>4853.4112704356567</v>
      </c>
      <c r="E22" s="30">
        <f t="shared" si="1"/>
        <v>133413.28400000001</v>
      </c>
      <c r="F22" s="36">
        <v>5314</v>
      </c>
      <c r="G22" s="29">
        <f t="shared" si="2"/>
        <v>4853.4112704356567</v>
      </c>
      <c r="H22" s="30">
        <f t="shared" si="8"/>
        <v>133413.28400000001</v>
      </c>
      <c r="I22" s="36">
        <v>5343.5</v>
      </c>
      <c r="J22" s="29">
        <f t="shared" si="4"/>
        <v>4880.3543702621246</v>
      </c>
      <c r="K22" s="30">
        <f t="shared" si="9"/>
        <v>134153.91100000002</v>
      </c>
      <c r="L22" s="36">
        <v>5343.5</v>
      </c>
      <c r="M22" s="29">
        <f t="shared" si="6"/>
        <v>4880.3543702621246</v>
      </c>
      <c r="N22" s="30">
        <f t="shared" si="10"/>
        <v>134153.91100000002</v>
      </c>
      <c r="O22" s="32">
        <v>1.0949</v>
      </c>
      <c r="P22" s="37">
        <v>25.106000000000002</v>
      </c>
    </row>
    <row r="23" spans="1:16" ht="13.5" x14ac:dyDescent="0.25">
      <c r="A23" s="34">
        <v>20</v>
      </c>
      <c r="B23" s="35">
        <v>1</v>
      </c>
      <c r="C23" s="36">
        <v>5333</v>
      </c>
      <c r="D23" s="29">
        <f t="shared" si="0"/>
        <v>4864.1006931776719</v>
      </c>
      <c r="E23" s="30">
        <f t="shared" si="1"/>
        <v>133495.65599999999</v>
      </c>
      <c r="F23" s="36">
        <v>5333</v>
      </c>
      <c r="G23" s="29">
        <f t="shared" si="2"/>
        <v>4864.1006931776719</v>
      </c>
      <c r="H23" s="30">
        <f t="shared" si="8"/>
        <v>133495.65599999999</v>
      </c>
      <c r="I23" s="36">
        <v>5360.5</v>
      </c>
      <c r="J23" s="29">
        <f t="shared" si="4"/>
        <v>4889.1827800072961</v>
      </c>
      <c r="K23" s="30">
        <f t="shared" si="9"/>
        <v>134184.03599999999</v>
      </c>
      <c r="L23" s="36">
        <v>5360.5</v>
      </c>
      <c r="M23" s="29">
        <f t="shared" si="6"/>
        <v>4889.1827800072961</v>
      </c>
      <c r="N23" s="30">
        <f t="shared" si="10"/>
        <v>134184.03599999999</v>
      </c>
      <c r="O23" s="32">
        <v>1.0964</v>
      </c>
      <c r="P23" s="37">
        <v>25.032</v>
      </c>
    </row>
    <row r="24" spans="1:16" ht="13.5" x14ac:dyDescent="0.25">
      <c r="A24" s="34">
        <v>21</v>
      </c>
      <c r="B24" s="35">
        <v>1</v>
      </c>
      <c r="C24" s="36">
        <v>5387</v>
      </c>
      <c r="D24" s="29">
        <f t="shared" si="0"/>
        <v>4899.9454247771519</v>
      </c>
      <c r="E24" s="30">
        <f t="shared" si="1"/>
        <v>133279.76699999999</v>
      </c>
      <c r="F24" s="36">
        <v>5387</v>
      </c>
      <c r="G24" s="29">
        <f t="shared" si="2"/>
        <v>4899.9454247771519</v>
      </c>
      <c r="H24" s="30">
        <f>F24*P24</f>
        <v>133279.76699999999</v>
      </c>
      <c r="I24" s="36">
        <v>5413.5</v>
      </c>
      <c r="J24" s="29">
        <f t="shared" si="4"/>
        <v>4924.0494815353832</v>
      </c>
      <c r="K24" s="30">
        <f>I24*P24</f>
        <v>133935.40349999999</v>
      </c>
      <c r="L24" s="36">
        <v>5413.5</v>
      </c>
      <c r="M24" s="29">
        <f t="shared" si="6"/>
        <v>4924.0494815353832</v>
      </c>
      <c r="N24" s="30">
        <f>L24*P24</f>
        <v>133935.40349999999</v>
      </c>
      <c r="O24" s="32">
        <v>1.0993999999999999</v>
      </c>
      <c r="P24" s="37">
        <v>24.741</v>
      </c>
    </row>
    <row r="25" spans="1:16" ht="13.5" x14ac:dyDescent="0.25">
      <c r="A25" s="34">
        <v>22</v>
      </c>
      <c r="B25" s="35">
        <v>1</v>
      </c>
      <c r="C25" s="36">
        <v>5242.5</v>
      </c>
      <c r="D25" s="29">
        <f t="shared" si="0"/>
        <v>4806.9869796442326</v>
      </c>
      <c r="E25" s="30">
        <f t="shared" si="1"/>
        <v>130816.10249999999</v>
      </c>
      <c r="F25" s="36">
        <v>5242.5</v>
      </c>
      <c r="G25" s="29">
        <f t="shared" si="2"/>
        <v>4806.9869796442326</v>
      </c>
      <c r="H25" s="30">
        <f>F25*P25</f>
        <v>130816.10249999999</v>
      </c>
      <c r="I25" s="36">
        <v>5272</v>
      </c>
      <c r="J25" s="29">
        <f t="shared" si="4"/>
        <v>4834.0363102879146</v>
      </c>
      <c r="K25" s="30">
        <f>I25*P25</f>
        <v>131552.21599999999</v>
      </c>
      <c r="L25" s="36">
        <v>5272</v>
      </c>
      <c r="M25" s="29">
        <f t="shared" si="6"/>
        <v>4834.0363102879146</v>
      </c>
      <c r="N25" s="30">
        <f>L25*P25</f>
        <v>131552.21599999999</v>
      </c>
      <c r="O25" s="32">
        <v>1.0906</v>
      </c>
      <c r="P25" s="37">
        <v>24.952999999999999</v>
      </c>
    </row>
    <row r="26" spans="1:16" ht="13.5" x14ac:dyDescent="0.25">
      <c r="A26" s="34">
        <v>23</v>
      </c>
      <c r="B26" s="35"/>
      <c r="C26" s="36"/>
      <c r="D26" s="29" t="str">
        <f t="shared" si="0"/>
        <v/>
      </c>
      <c r="E26" s="30">
        <f t="shared" si="1"/>
        <v>0</v>
      </c>
      <c r="F26" s="36"/>
      <c r="G26" s="29" t="str">
        <f t="shared" si="2"/>
        <v/>
      </c>
      <c r="H26" s="30">
        <f t="shared" si="8"/>
        <v>0</v>
      </c>
      <c r="I26" s="36"/>
      <c r="J26" s="29" t="str">
        <f t="shared" si="4"/>
        <v/>
      </c>
      <c r="K26" s="30">
        <f t="shared" si="9"/>
        <v>0</v>
      </c>
      <c r="L26" s="36"/>
      <c r="M26" s="29" t="str">
        <f t="shared" si="6"/>
        <v/>
      </c>
      <c r="N26" s="30">
        <f t="shared" si="10"/>
        <v>0</v>
      </c>
      <c r="O26" s="32"/>
      <c r="P26" s="37"/>
    </row>
    <row r="27" spans="1:16" ht="13.5" x14ac:dyDescent="0.25">
      <c r="A27" s="34">
        <v>24</v>
      </c>
      <c r="B27" s="35"/>
      <c r="C27" s="36"/>
      <c r="D27" s="29" t="str">
        <f t="shared" si="0"/>
        <v/>
      </c>
      <c r="E27" s="30">
        <f t="shared" si="1"/>
        <v>0</v>
      </c>
      <c r="F27" s="36"/>
      <c r="G27" s="29" t="str">
        <f t="shared" si="2"/>
        <v/>
      </c>
      <c r="H27" s="30">
        <f t="shared" si="8"/>
        <v>0</v>
      </c>
      <c r="I27" s="36"/>
      <c r="J27" s="29" t="str">
        <f t="shared" si="4"/>
        <v/>
      </c>
      <c r="K27" s="30">
        <f t="shared" si="9"/>
        <v>0</v>
      </c>
      <c r="L27" s="36"/>
      <c r="M27" s="29" t="str">
        <f t="shared" si="6"/>
        <v/>
      </c>
      <c r="N27" s="30">
        <f t="shared" si="10"/>
        <v>0</v>
      </c>
      <c r="O27" s="32"/>
      <c r="P27" s="37"/>
    </row>
    <row r="28" spans="1:16" ht="13.5" x14ac:dyDescent="0.25">
      <c r="A28" s="34">
        <v>25</v>
      </c>
      <c r="B28" s="35"/>
      <c r="C28" s="36"/>
      <c r="D28" s="29" t="str">
        <f t="shared" si="0"/>
        <v/>
      </c>
      <c r="E28" s="30">
        <f t="shared" si="1"/>
        <v>0</v>
      </c>
      <c r="F28" s="36"/>
      <c r="G28" s="29" t="str">
        <f t="shared" si="2"/>
        <v/>
      </c>
      <c r="H28" s="30">
        <f t="shared" si="8"/>
        <v>0</v>
      </c>
      <c r="I28" s="36"/>
      <c r="J28" s="29" t="str">
        <f t="shared" si="4"/>
        <v/>
      </c>
      <c r="K28" s="30">
        <f t="shared" si="9"/>
        <v>0</v>
      </c>
      <c r="L28" s="36"/>
      <c r="M28" s="29" t="str">
        <f t="shared" si="6"/>
        <v/>
      </c>
      <c r="N28" s="30">
        <f t="shared" si="10"/>
        <v>0</v>
      </c>
      <c r="O28" s="32"/>
      <c r="P28" s="37"/>
    </row>
    <row r="29" spans="1:16" ht="13.5" x14ac:dyDescent="0.25">
      <c r="A29" s="34">
        <v>26</v>
      </c>
      <c r="B29" s="35">
        <v>1</v>
      </c>
      <c r="C29" s="36">
        <v>5341.5</v>
      </c>
      <c r="D29" s="29">
        <f t="shared" si="0"/>
        <v>4865.1971946443209</v>
      </c>
      <c r="E29" s="30">
        <f t="shared" si="1"/>
        <v>131726.73149999999</v>
      </c>
      <c r="F29" s="36">
        <v>5341.5</v>
      </c>
      <c r="G29" s="29">
        <f t="shared" si="2"/>
        <v>4865.1971946443209</v>
      </c>
      <c r="H29" s="30">
        <f t="shared" si="8"/>
        <v>131726.73149999999</v>
      </c>
      <c r="I29" s="36">
        <v>5375</v>
      </c>
      <c r="J29" s="29">
        <f t="shared" si="4"/>
        <v>4895.7099918025315</v>
      </c>
      <c r="K29" s="30">
        <f t="shared" si="9"/>
        <v>132552.875</v>
      </c>
      <c r="L29" s="36">
        <v>5375</v>
      </c>
      <c r="M29" s="29">
        <f t="shared" si="6"/>
        <v>4895.7099918025315</v>
      </c>
      <c r="N29" s="30">
        <f t="shared" si="10"/>
        <v>132552.875</v>
      </c>
      <c r="O29" s="32">
        <v>1.0979000000000001</v>
      </c>
      <c r="P29" s="37">
        <v>24.661000000000001</v>
      </c>
    </row>
    <row r="30" spans="1:16" ht="13.5" x14ac:dyDescent="0.25">
      <c r="A30" s="34">
        <v>27</v>
      </c>
      <c r="B30" s="35">
        <v>1</v>
      </c>
      <c r="C30" s="55">
        <v>5308.5</v>
      </c>
      <c r="D30" s="56">
        <f t="shared" si="0"/>
        <v>4818.0250499183157</v>
      </c>
      <c r="E30" s="30">
        <f t="shared" si="1"/>
        <v>130636.87650000001</v>
      </c>
      <c r="F30" s="36">
        <v>5308.5</v>
      </c>
      <c r="G30" s="29">
        <f>IF(F30=0,"",F30/O30)</f>
        <v>4818.0250499183157</v>
      </c>
      <c r="H30" s="30">
        <f>F30*P30</f>
        <v>130636.87650000001</v>
      </c>
      <c r="I30" s="36">
        <v>5342.5</v>
      </c>
      <c r="J30" s="29">
        <f>IF(I30=0,"",I30/O30)</f>
        <v>4848.8836449446362</v>
      </c>
      <c r="K30" s="30">
        <f>I30*P30</f>
        <v>131473.58250000002</v>
      </c>
      <c r="L30" s="36">
        <v>5342.5</v>
      </c>
      <c r="M30" s="29">
        <f>IF(L30=0,"",L30/O30)</f>
        <v>4848.8836449446362</v>
      </c>
      <c r="N30" s="30">
        <f>L30*P30</f>
        <v>131473.58250000002</v>
      </c>
      <c r="O30" s="32">
        <v>1.1017999999999999</v>
      </c>
      <c r="P30" s="37">
        <v>24.609000000000002</v>
      </c>
    </row>
    <row r="31" spans="1:16" ht="13.5" x14ac:dyDescent="0.25">
      <c r="A31" s="34">
        <v>28</v>
      </c>
      <c r="B31" s="35">
        <v>1</v>
      </c>
      <c r="C31" s="36">
        <v>5278.5</v>
      </c>
      <c r="D31" s="29">
        <f>IF(C31=0,"",C31/O31)</f>
        <v>4795.5846279640227</v>
      </c>
      <c r="E31" s="30">
        <f t="shared" si="1"/>
        <v>129434.09850000001</v>
      </c>
      <c r="F31" s="36">
        <v>5278.5</v>
      </c>
      <c r="G31" s="29">
        <f>IF(F31=0,"",F31/O31)</f>
        <v>4795.5846279640227</v>
      </c>
      <c r="H31" s="30">
        <f>F31*P31</f>
        <v>129434.09850000001</v>
      </c>
      <c r="I31" s="36">
        <v>5306.5</v>
      </c>
      <c r="J31" s="29">
        <f>IF(I31=0,"",I31/O31)</f>
        <v>4821.0229853729443</v>
      </c>
      <c r="K31" s="30">
        <f>I31*P31</f>
        <v>130120.68650000001</v>
      </c>
      <c r="L31" s="36">
        <v>5306.5</v>
      </c>
      <c r="M31" s="29">
        <f>IF(L31=0,"",L31/O31)</f>
        <v>4821.0229853729443</v>
      </c>
      <c r="N31" s="30">
        <f>L31*P31</f>
        <v>130120.68650000001</v>
      </c>
      <c r="O31" s="32">
        <v>1.1007</v>
      </c>
      <c r="P31" s="37">
        <v>24.521000000000001</v>
      </c>
    </row>
    <row r="32" spans="1:16" ht="13.5" x14ac:dyDescent="0.25">
      <c r="A32" s="34">
        <v>29</v>
      </c>
      <c r="B32" s="35">
        <v>1</v>
      </c>
      <c r="C32" s="36">
        <v>5332.5</v>
      </c>
      <c r="D32" s="29">
        <f t="shared" si="0"/>
        <v>4788.9537494387068</v>
      </c>
      <c r="E32" s="30">
        <f t="shared" si="1"/>
        <v>128875.86</v>
      </c>
      <c r="F32" s="36">
        <v>5332.5</v>
      </c>
      <c r="G32" s="29">
        <f>IF(F32=0,"",F32/O32)</f>
        <v>4788.9537494387068</v>
      </c>
      <c r="H32" s="30">
        <f>F32*P32</f>
        <v>128875.86</v>
      </c>
      <c r="I32" s="36">
        <v>5357</v>
      </c>
      <c r="J32" s="29">
        <f>IF(I32=0,"",I32/O32)</f>
        <v>4810.9564436461615</v>
      </c>
      <c r="K32" s="30">
        <f>I32*P32</f>
        <v>129467.976</v>
      </c>
      <c r="L32" s="36">
        <v>5357</v>
      </c>
      <c r="M32" s="29">
        <f>IF(L32=0,"",L32/O32)</f>
        <v>4810.9564436461615</v>
      </c>
      <c r="N32" s="30">
        <f>L32*P32</f>
        <v>129467.976</v>
      </c>
      <c r="O32" s="32">
        <v>1.1134999999999999</v>
      </c>
      <c r="P32" s="37">
        <v>24.167999999999999</v>
      </c>
    </row>
    <row r="33" spans="1:16" ht="13.5" x14ac:dyDescent="0.25">
      <c r="A33" s="34">
        <v>30</v>
      </c>
      <c r="B33" s="35"/>
      <c r="C33" s="36"/>
      <c r="D33" s="29" t="str">
        <f t="shared" si="0"/>
        <v/>
      </c>
      <c r="E33" s="30">
        <f t="shared" si="1"/>
        <v>0</v>
      </c>
      <c r="F33" s="36"/>
      <c r="G33" s="29" t="str">
        <f>IF(F33=0,"",F33/O33)</f>
        <v/>
      </c>
      <c r="H33" s="30">
        <f>F33*P33</f>
        <v>0</v>
      </c>
      <c r="I33" s="36"/>
      <c r="J33" s="29" t="str">
        <f>IF(I33=0,"",I33/O33)</f>
        <v/>
      </c>
      <c r="K33" s="30">
        <f>I33*P33</f>
        <v>0</v>
      </c>
      <c r="L33" s="36"/>
      <c r="M33" s="29" t="str">
        <f>IF(L33=0,"",L33/O33)</f>
        <v/>
      </c>
      <c r="N33" s="30">
        <f>L33*P33</f>
        <v>0</v>
      </c>
      <c r="O33" s="32"/>
      <c r="P33" s="37"/>
    </row>
    <row r="34" spans="1:16" ht="14.25" thickBot="1" x14ac:dyDescent="0.3">
      <c r="A34" s="59">
        <v>31</v>
      </c>
      <c r="B34" s="60"/>
      <c r="C34" s="61"/>
      <c r="D34" s="29" t="str">
        <f t="shared" si="0"/>
        <v/>
      </c>
      <c r="E34" s="30">
        <f t="shared" si="1"/>
        <v>0</v>
      </c>
      <c r="F34" s="61"/>
      <c r="G34" s="29" t="str">
        <f>IF(F34=0,"",F34/O34)</f>
        <v/>
      </c>
      <c r="H34" s="30">
        <f>F34*P34</f>
        <v>0</v>
      </c>
      <c r="I34" s="61"/>
      <c r="J34" s="29" t="str">
        <f>IF(I34=0,"",I34/O34)</f>
        <v/>
      </c>
      <c r="K34" s="30">
        <f>I34*P34</f>
        <v>0</v>
      </c>
      <c r="L34" s="61"/>
      <c r="M34" s="29" t="str">
        <f>IF(L34=0,"",L34/O34)</f>
        <v/>
      </c>
      <c r="N34" s="30">
        <f>L34*P34</f>
        <v>0</v>
      </c>
      <c r="O34" s="62"/>
      <c r="P34" s="63"/>
    </row>
    <row r="35" spans="1:16" ht="15" thickBot="1" x14ac:dyDescent="0.35">
      <c r="A35" s="39"/>
      <c r="B35" s="40">
        <f>SUM(B4:B34)</f>
        <v>19</v>
      </c>
      <c r="C35" s="66">
        <f>SUM(C4:C34)/B35</f>
        <v>5233.8157894736842</v>
      </c>
      <c r="D35" s="58">
        <f>SUM(D4:D34)/B35</f>
        <v>4798.1655137071293</v>
      </c>
      <c r="E35" s="58">
        <f>SUM(E4:E34)/B35</f>
        <v>130855.22673684212</v>
      </c>
      <c r="F35" s="66">
        <f>SUM(F4:F34)/B35</f>
        <v>5233.8157894736842</v>
      </c>
      <c r="G35" s="58">
        <f>SUM(G4:G34)/B35</f>
        <v>4798.1655137071293</v>
      </c>
      <c r="H35" s="58">
        <f>SUM(H4:H34)/B35</f>
        <v>130855.22673684212</v>
      </c>
      <c r="I35" s="57">
        <f>SUM(I4:I34)/B35</f>
        <v>5263.5526315789475</v>
      </c>
      <c r="J35" s="58">
        <f>SUM(J4:J34)/B35</f>
        <v>4825.436049688059</v>
      </c>
      <c r="K35" s="58">
        <f>SUM(K4:K34)/B35</f>
        <v>131599.08781578948</v>
      </c>
      <c r="L35" s="57">
        <f>SUM(L4:L34)/B35</f>
        <v>5263.5526315789475</v>
      </c>
      <c r="M35" s="41">
        <f>SUM(M4:M34)/B35</f>
        <v>4825.436049688059</v>
      </c>
      <c r="N35" s="41">
        <f>SUM(N4:N34)/B35</f>
        <v>131599.08781578948</v>
      </c>
      <c r="O35" s="65">
        <f>SUM(O4:O34)/B35</f>
        <v>1.0907999999999998</v>
      </c>
      <c r="P35" s="67">
        <f>SUM(P4:P34)/B35</f>
        <v>25.003999999999994</v>
      </c>
    </row>
    <row r="39" spans="1:16" x14ac:dyDescent="0.2">
      <c r="D39" t="s">
        <v>2</v>
      </c>
      <c r="J39" t="s">
        <v>2</v>
      </c>
    </row>
  </sheetData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Květen 2020</vt:lpstr>
      <vt:lpstr>Cu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2020-06-01T08:11:29Z</cp:lastPrinted>
  <dcterms:created xsi:type="dcterms:W3CDTF">2004-09-28T09:31:55Z</dcterms:created>
  <dcterms:modified xsi:type="dcterms:W3CDTF">2026-05-11T11:02:27Z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