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6\LME\"/>
    </mc:Choice>
  </mc:AlternateContent>
  <xr:revisionPtr revIDLastSave="0" documentId="13_ncr:1_{0CB0EC10-7BA5-4EBE-BE9A-1BB046EE7C85}" xr6:coauthVersionLast="47" xr6:coauthVersionMax="47" xr10:uidLastSave="{00000000-0000-0000-0000-000000000000}"/>
  <bookViews>
    <workbookView xWindow="-120" yWindow="-120" windowWidth="29040" windowHeight="15720" xr2:uid="{B26E81C4-BA5D-4C64-8281-C8C4BC28ECD7}"/>
  </bookViews>
  <sheets>
    <sheet name="January 2026" sheetId="1" r:id="rId1"/>
  </sheets>
  <calcPr calcId="181029"/>
</workbook>
</file>

<file path=xl/calcChain.xml><?xml version="1.0" encoding="utf-8"?>
<calcChain xmlns="http://schemas.openxmlformats.org/spreadsheetml/2006/main">
  <c r="D29" i="1" l="1"/>
  <c r="E29" i="1"/>
  <c r="G29" i="1"/>
  <c r="H29" i="1"/>
  <c r="J29" i="1"/>
  <c r="K29" i="1"/>
  <c r="M29" i="1"/>
  <c r="N29" i="1"/>
  <c r="P29" i="1"/>
  <c r="Q29" i="1"/>
  <c r="S29" i="1"/>
  <c r="T29" i="1"/>
  <c r="V29" i="1"/>
  <c r="W29" i="1"/>
  <c r="D30" i="1"/>
  <c r="E30" i="1"/>
  <c r="G30" i="1"/>
  <c r="H30" i="1"/>
  <c r="J30" i="1"/>
  <c r="K30" i="1"/>
  <c r="M30" i="1"/>
  <c r="N30" i="1"/>
  <c r="P30" i="1"/>
  <c r="Q30" i="1"/>
  <c r="S30" i="1"/>
  <c r="T30" i="1"/>
  <c r="V30" i="1"/>
  <c r="W30" i="1"/>
  <c r="D31" i="1"/>
  <c r="E31" i="1"/>
  <c r="G31" i="1"/>
  <c r="H31" i="1"/>
  <c r="J31" i="1"/>
  <c r="K31" i="1"/>
  <c r="M31" i="1"/>
  <c r="M35" i="1"/>
  <c r="N31" i="1"/>
  <c r="P31" i="1"/>
  <c r="Q31" i="1"/>
  <c r="S31" i="1"/>
  <c r="T31" i="1"/>
  <c r="V31" i="1"/>
  <c r="W31" i="1"/>
  <c r="D32" i="1"/>
  <c r="E32" i="1"/>
  <c r="E35" i="1"/>
  <c r="G32" i="1"/>
  <c r="H32" i="1"/>
  <c r="J32" i="1"/>
  <c r="K32" i="1"/>
  <c r="M32" i="1"/>
  <c r="N32" i="1"/>
  <c r="P32" i="1"/>
  <c r="Q32" i="1"/>
  <c r="S32" i="1"/>
  <c r="T32" i="1"/>
  <c r="V32" i="1"/>
  <c r="W32" i="1"/>
  <c r="D33" i="1"/>
  <c r="E33" i="1"/>
  <c r="G33" i="1"/>
  <c r="H33" i="1"/>
  <c r="J33" i="1"/>
  <c r="K33" i="1"/>
  <c r="M33" i="1"/>
  <c r="N33" i="1"/>
  <c r="P33" i="1"/>
  <c r="Q33" i="1"/>
  <c r="S33" i="1"/>
  <c r="T33" i="1"/>
  <c r="V33" i="1"/>
  <c r="W33" i="1"/>
  <c r="D25" i="1"/>
  <c r="E25" i="1"/>
  <c r="G25" i="1"/>
  <c r="H25" i="1"/>
  <c r="J25" i="1"/>
  <c r="K25" i="1"/>
  <c r="M25" i="1"/>
  <c r="N25" i="1"/>
  <c r="N35" i="1" s="1"/>
  <c r="P25" i="1"/>
  <c r="Q25" i="1"/>
  <c r="S25" i="1"/>
  <c r="T25" i="1"/>
  <c r="V25" i="1"/>
  <c r="W25" i="1"/>
  <c r="D26" i="1"/>
  <c r="E26" i="1"/>
  <c r="G26" i="1"/>
  <c r="H26" i="1"/>
  <c r="J26" i="1"/>
  <c r="K26" i="1"/>
  <c r="M26" i="1"/>
  <c r="N26" i="1"/>
  <c r="P26" i="1"/>
  <c r="Q26" i="1"/>
  <c r="S26" i="1"/>
  <c r="T26" i="1"/>
  <c r="V26" i="1"/>
  <c r="W26" i="1"/>
  <c r="D23" i="1"/>
  <c r="E23" i="1"/>
  <c r="G23" i="1"/>
  <c r="H23" i="1"/>
  <c r="J23" i="1"/>
  <c r="K23" i="1"/>
  <c r="M23" i="1"/>
  <c r="N23" i="1"/>
  <c r="P23" i="1"/>
  <c r="Q23" i="1"/>
  <c r="S23" i="1"/>
  <c r="T23" i="1"/>
  <c r="V23" i="1"/>
  <c r="W23" i="1"/>
  <c r="D24" i="1"/>
  <c r="E24" i="1"/>
  <c r="G24" i="1"/>
  <c r="H24" i="1"/>
  <c r="J24" i="1"/>
  <c r="K24" i="1"/>
  <c r="M24" i="1"/>
  <c r="N24" i="1"/>
  <c r="P24" i="1"/>
  <c r="Q24" i="1"/>
  <c r="S24" i="1"/>
  <c r="T24" i="1"/>
  <c r="V24" i="1"/>
  <c r="W24" i="1"/>
  <c r="D19" i="1"/>
  <c r="E19" i="1"/>
  <c r="D22" i="1"/>
  <c r="E22" i="1"/>
  <c r="S19" i="1"/>
  <c r="S22" i="1"/>
  <c r="G19" i="1"/>
  <c r="H19" i="1"/>
  <c r="J19" i="1"/>
  <c r="K19" i="1"/>
  <c r="M19" i="1"/>
  <c r="N19" i="1"/>
  <c r="P19" i="1"/>
  <c r="Q19" i="1"/>
  <c r="T19" i="1"/>
  <c r="V19" i="1"/>
  <c r="W19" i="1"/>
  <c r="G22" i="1"/>
  <c r="H22" i="1"/>
  <c r="J22" i="1"/>
  <c r="K22" i="1"/>
  <c r="M22" i="1"/>
  <c r="N22" i="1"/>
  <c r="P22" i="1"/>
  <c r="Q22" i="1"/>
  <c r="T22" i="1"/>
  <c r="V22" i="1"/>
  <c r="W22" i="1"/>
  <c r="Z35" i="1"/>
  <c r="Y35" i="1"/>
  <c r="AB35" i="1"/>
  <c r="AA35" i="1"/>
  <c r="J9" i="1"/>
  <c r="D9" i="1"/>
  <c r="E9" i="1"/>
  <c r="G9" i="1"/>
  <c r="H9" i="1"/>
  <c r="K9" i="1"/>
  <c r="M9" i="1"/>
  <c r="N9" i="1"/>
  <c r="P9" i="1"/>
  <c r="Q9" i="1"/>
  <c r="S9" i="1"/>
  <c r="T9" i="1"/>
  <c r="V9" i="1"/>
  <c r="W9" i="1"/>
  <c r="D10" i="1"/>
  <c r="E10" i="1"/>
  <c r="G10" i="1"/>
  <c r="H10" i="1"/>
  <c r="J10" i="1"/>
  <c r="K10" i="1"/>
  <c r="M10" i="1"/>
  <c r="N10" i="1"/>
  <c r="P10" i="1"/>
  <c r="Q10" i="1"/>
  <c r="S10" i="1"/>
  <c r="T10" i="1"/>
  <c r="V10" i="1"/>
  <c r="W10" i="1"/>
  <c r="D11" i="1"/>
  <c r="E11" i="1"/>
  <c r="G11" i="1"/>
  <c r="H11" i="1"/>
  <c r="J11" i="1"/>
  <c r="K11" i="1"/>
  <c r="M11" i="1"/>
  <c r="N11" i="1"/>
  <c r="P11" i="1"/>
  <c r="Q11" i="1"/>
  <c r="S11" i="1"/>
  <c r="T11" i="1"/>
  <c r="V11" i="1"/>
  <c r="W11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5" i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16" i="1"/>
  <c r="E16" i="1"/>
  <c r="G16" i="1"/>
  <c r="H16" i="1"/>
  <c r="J16" i="1"/>
  <c r="K16" i="1"/>
  <c r="M16" i="1"/>
  <c r="N16" i="1"/>
  <c r="P16" i="1"/>
  <c r="Q16" i="1"/>
  <c r="S16" i="1"/>
  <c r="T16" i="1"/>
  <c r="V16" i="1"/>
  <c r="W16" i="1"/>
  <c r="D17" i="1"/>
  <c r="E17" i="1"/>
  <c r="G17" i="1"/>
  <c r="H17" i="1"/>
  <c r="J17" i="1"/>
  <c r="K17" i="1"/>
  <c r="M17" i="1"/>
  <c r="N17" i="1"/>
  <c r="P17" i="1"/>
  <c r="Q17" i="1"/>
  <c r="S17" i="1"/>
  <c r="T17" i="1"/>
  <c r="V17" i="1"/>
  <c r="W17" i="1"/>
  <c r="D18" i="1"/>
  <c r="E18" i="1"/>
  <c r="G18" i="1"/>
  <c r="H18" i="1"/>
  <c r="J18" i="1"/>
  <c r="K18" i="1"/>
  <c r="M18" i="1"/>
  <c r="N18" i="1"/>
  <c r="P18" i="1"/>
  <c r="Q18" i="1"/>
  <c r="S18" i="1"/>
  <c r="T18" i="1"/>
  <c r="V18" i="1"/>
  <c r="W18" i="1"/>
  <c r="X35" i="1"/>
  <c r="O35" i="1"/>
  <c r="U35" i="1"/>
  <c r="R35" i="1"/>
  <c r="L35" i="1"/>
  <c r="I35" i="1"/>
  <c r="F35" i="1"/>
  <c r="C35" i="1"/>
  <c r="G8" i="1"/>
  <c r="H8" i="1"/>
  <c r="J8" i="1"/>
  <c r="K8" i="1"/>
  <c r="M8" i="1"/>
  <c r="N8" i="1"/>
  <c r="P8" i="1"/>
  <c r="Q8" i="1"/>
  <c r="S8" i="1"/>
  <c r="T8" i="1"/>
  <c r="V8" i="1"/>
  <c r="W8" i="1"/>
  <c r="D8" i="1"/>
  <c r="E8" i="1"/>
  <c r="K5" i="1"/>
  <c r="J5" i="1"/>
  <c r="D5" i="1"/>
  <c r="D4" i="1"/>
  <c r="G4" i="1"/>
  <c r="J4" i="1"/>
  <c r="M4" i="1"/>
  <c r="P4" i="1"/>
  <c r="S4" i="1"/>
  <c r="V4" i="1"/>
  <c r="E5" i="1"/>
  <c r="G5" i="1"/>
  <c r="H5" i="1"/>
  <c r="M5" i="1"/>
  <c r="N5" i="1"/>
  <c r="P5" i="1"/>
  <c r="Q5" i="1"/>
  <c r="S5" i="1"/>
  <c r="S35" i="1"/>
  <c r="T5" i="1"/>
  <c r="V5" i="1"/>
  <c r="W5" i="1"/>
  <c r="D34" i="1"/>
  <c r="G34" i="1"/>
  <c r="J34" i="1"/>
  <c r="M34" i="1"/>
  <c r="P34" i="1"/>
  <c r="S34" i="1"/>
  <c r="V34" i="1"/>
  <c r="B35" i="1"/>
  <c r="G35" i="1"/>
  <c r="J35" i="1"/>
  <c r="D35" i="1"/>
  <c r="V35" i="1"/>
  <c r="P35" i="1"/>
  <c r="Q35" i="1"/>
  <c r="T35" i="1"/>
  <c r="W35" i="1"/>
  <c r="K35" i="1"/>
  <c r="H35" i="1"/>
</calcChain>
</file>

<file path=xl/sharedStrings.xml><?xml version="1.0" encoding="utf-8"?>
<sst xmlns="http://schemas.openxmlformats.org/spreadsheetml/2006/main" count="59" uniqueCount="24">
  <si>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</si>
  <si>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</si>
  <si>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</si>
  <si>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</si>
  <si>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</si>
  <si>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</si>
  <si>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</si>
  <si>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</si>
  <si>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</si>
  <si>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</si>
  <si>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</si>
  <si>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</si>
  <si>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</si>
  <si>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</si>
  <si>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       Cu Settl.</t>
  </si>
  <si>
    <t>LME FX</t>
  </si>
  <si>
    <t xml:space="preserve">            Sn Settl. </t>
  </si>
  <si>
    <t>bez záruky     without guarantee     bez gwarancje</t>
  </si>
  <si>
    <t>January 2026</t>
  </si>
  <si>
    <t>ECB</t>
  </si>
  <si>
    <t>BFIX</t>
  </si>
  <si>
    <t>ČNB</t>
  </si>
  <si>
    <t xml:space="preserve">      ČNB</t>
  </si>
  <si>
    <t>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</si>
</sst>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sz val="8"/>
      <name val="Century Gothic"/>
      <family val="2"/>
      <charset val="238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164" fontId="3" fillId="0" borderId="1" xfId="1" applyNumberFormat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0" fontId="3" fillId="0" borderId="2" xfId="1" applyFont="1" applyBorder="1"/>
    <xf numFmtId="0" fontId="3" fillId="0" borderId="1" xfId="1" applyFont="1" applyBorder="1"/>
    <xf numFmtId="0" fontId="4" fillId="0" borderId="4" xfId="1" applyFont="1" applyBorder="1" applyAlignment="1">
      <alignment horizontal="center"/>
    </xf>
    <xf numFmtId="164" fontId="3" fillId="0" borderId="5" xfId="1" applyNumberFormat="1" applyFont="1" applyBorder="1"/>
    <xf numFmtId="164" fontId="3" fillId="0" borderId="0" xfId="1" applyNumberFormat="1" applyFont="1"/>
    <xf numFmtId="164" fontId="3" fillId="0" borderId="6" xfId="1" applyNumberFormat="1" applyFont="1" applyBorder="1"/>
    <xf numFmtId="0" fontId="3" fillId="0" borderId="0" xfId="1" applyFont="1"/>
    <xf numFmtId="0" fontId="3" fillId="0" borderId="5" xfId="1" applyFont="1" applyBorder="1"/>
    <xf numFmtId="0" fontId="4" fillId="0" borderId="7" xfId="1" applyFont="1" applyBorder="1" applyAlignment="1">
      <alignment horizontal="center"/>
    </xf>
    <xf numFmtId="164" fontId="3" fillId="0" borderId="8" xfId="1" applyNumberFormat="1" applyFont="1" applyBorder="1"/>
    <xf numFmtId="164" fontId="3" fillId="0" borderId="9" xfId="1" applyNumberFormat="1" applyFont="1" applyBorder="1"/>
    <xf numFmtId="164" fontId="3" fillId="0" borderId="10" xfId="1" applyNumberFormat="1" applyFont="1" applyBorder="1"/>
    <xf numFmtId="164" fontId="3" fillId="0" borderId="11" xfId="1" applyNumberFormat="1" applyFont="1" applyBorder="1"/>
    <xf numFmtId="0" fontId="3" fillId="0" borderId="12" xfId="1" applyFont="1" applyBorder="1"/>
    <xf numFmtId="0" fontId="3" fillId="0" borderId="8" xfId="1" applyFont="1" applyBorder="1"/>
    <xf numFmtId="164" fontId="3" fillId="0" borderId="13" xfId="1" applyNumberFormat="1" applyFont="1" applyBorder="1"/>
    <xf numFmtId="0" fontId="3" fillId="0" borderId="14" xfId="1" applyFont="1" applyBorder="1" applyAlignment="1">
      <alignment horizontal="center"/>
    </xf>
    <xf numFmtId="0" fontId="3" fillId="0" borderId="15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3" fillId="0" borderId="17" xfId="1" applyFont="1" applyBorder="1" applyAlignment="1">
      <alignment horizontal="center"/>
    </xf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18" xfId="1" applyFont="1" applyBorder="1" applyAlignment="1">
      <alignment horizontal="center"/>
    </xf>
    <xf numFmtId="0" fontId="3" fillId="0" borderId="19" xfId="1" applyFont="1" applyBorder="1" applyAlignment="1">
      <alignment horizontal="center"/>
    </xf>
    <xf numFmtId="164" fontId="3" fillId="0" borderId="20" xfId="1" applyNumberFormat="1" applyFont="1" applyBorder="1"/>
    <xf numFmtId="164" fontId="3" fillId="0" borderId="21" xfId="1" applyNumberFormat="1" applyFont="1" applyBorder="1"/>
    <xf numFmtId="0" fontId="3" fillId="0" borderId="20" xfId="1" applyFont="1" applyBorder="1"/>
    <xf numFmtId="0" fontId="7" fillId="0" borderId="22" xfId="1" applyFont="1" applyBorder="1" applyAlignment="1">
      <alignment horizontal="center"/>
    </xf>
    <xf numFmtId="0" fontId="4" fillId="0" borderId="23" xfId="1" applyFont="1" applyBorder="1" applyAlignment="1">
      <alignment horizontal="center"/>
    </xf>
    <xf numFmtId="166" fontId="4" fillId="0" borderId="24" xfId="1" applyNumberFormat="1" applyFont="1" applyBorder="1" applyAlignment="1">
      <alignment horizontal="center"/>
    </xf>
    <xf numFmtId="0" fontId="7" fillId="0" borderId="2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10" xfId="1" applyFont="1" applyBorder="1" applyAlignment="1">
      <alignment horizontal="center"/>
    </xf>
    <xf numFmtId="165" fontId="4" fillId="0" borderId="25" xfId="1" applyNumberFormat="1" applyFont="1" applyBorder="1" applyAlignment="1">
      <alignment horizontal="center"/>
    </xf>
    <xf numFmtId="165" fontId="4" fillId="0" borderId="23" xfId="1" applyNumberFormat="1" applyFont="1" applyBorder="1" applyAlignment="1">
      <alignment horizontal="center"/>
    </xf>
    <xf numFmtId="165" fontId="4" fillId="0" borderId="24" xfId="1" applyNumberFormat="1" applyFont="1" applyBorder="1"/>
    <xf numFmtId="0" fontId="4" fillId="0" borderId="25" xfId="1" applyFont="1" applyBorder="1"/>
    <xf numFmtId="0" fontId="4" fillId="0" borderId="6" xfId="1" applyFont="1" applyBorder="1" applyAlignment="1">
      <alignment horizontal="center"/>
    </xf>
    <xf numFmtId="0" fontId="3" fillId="0" borderId="26" xfId="1" applyFont="1" applyBorder="1"/>
    <xf numFmtId="164" fontId="3" fillId="0" borderId="26" xfId="1" applyNumberFormat="1" applyFont="1" applyBorder="1"/>
    <xf numFmtId="0" fontId="3" fillId="0" borderId="27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0" fontId="3" fillId="0" borderId="29" xfId="1" applyFont="1" applyBorder="1" applyAlignment="1">
      <alignment horizontal="center"/>
    </xf>
    <xf numFmtId="0" fontId="0" fillId="0" borderId="0" xfId="0" applyAlignment="1">
      <alignment horizontal="center"/>
    </xf>
    <xf numFmtId="167" fontId="3" fillId="0" borderId="27" xfId="1" applyNumberFormat="1" applyFont="1" applyBorder="1" applyAlignment="1">
      <alignment horizontal="center"/>
    </xf>
    <xf numFmtId="4" fontId="3" fillId="0" borderId="30" xfId="1" applyNumberFormat="1" applyFont="1" applyBorder="1" applyAlignment="1">
      <alignment horizontal="center"/>
    </xf>
    <xf numFmtId="4" fontId="3" fillId="0" borderId="27" xfId="1" applyNumberFormat="1" applyFont="1" applyBorder="1" applyAlignment="1">
      <alignment horizontal="center"/>
    </xf>
    <xf numFmtId="3" fontId="3" fillId="0" borderId="27" xfId="1" applyNumberFormat="1" applyFont="1" applyBorder="1" applyAlignment="1">
      <alignment horizontal="center"/>
    </xf>
    <xf numFmtId="166" fontId="3" fillId="0" borderId="27" xfId="1" applyNumberFormat="1" applyFont="1" applyBorder="1" applyAlignment="1">
      <alignment horizontal="center"/>
    </xf>
    <xf numFmtId="165" fontId="3" fillId="0" borderId="28" xfId="1" applyNumberFormat="1" applyFont="1" applyBorder="1" applyAlignment="1">
      <alignment horizontal="center"/>
    </xf>
    <xf numFmtId="165" fontId="3" fillId="0" borderId="31" xfId="1" applyNumberFormat="1" applyFont="1" applyBorder="1" applyAlignment="1">
      <alignment horizontal="center"/>
    </xf>
    <xf numFmtId="167" fontId="3" fillId="0" borderId="28" xfId="1" applyNumberFormat="1" applyFont="1" applyBorder="1" applyAlignment="1">
      <alignment horizontal="center"/>
    </xf>
    <xf numFmtId="3" fontId="3" fillId="0" borderId="28" xfId="1" applyNumberFormat="1" applyFont="1" applyBorder="1" applyAlignment="1">
      <alignment horizontal="center"/>
    </xf>
    <xf numFmtId="166" fontId="3" fillId="0" borderId="28" xfId="1" applyNumberFormat="1" applyFont="1" applyBorder="1" applyAlignment="1">
      <alignment horizontal="center"/>
    </xf>
    <xf numFmtId="165" fontId="3" fillId="0" borderId="32" xfId="1" applyNumberFormat="1" applyFont="1" applyBorder="1" applyAlignment="1">
      <alignment horizontal="center"/>
    </xf>
    <xf numFmtId="4" fontId="4" fillId="0" borderId="33" xfId="1" applyNumberFormat="1" applyFont="1" applyBorder="1" applyAlignment="1">
      <alignment horizontal="center"/>
    </xf>
    <xf numFmtId="4" fontId="5" fillId="0" borderId="33" xfId="1" applyNumberFormat="1" applyFont="1" applyBorder="1" applyAlignment="1">
      <alignment horizontal="center"/>
    </xf>
    <xf numFmtId="168" fontId="6" fillId="0" borderId="29" xfId="1" applyNumberFormat="1" applyFont="1" applyBorder="1" applyAlignment="1">
      <alignment horizontal="center"/>
    </xf>
    <xf numFmtId="49" fontId="2" fillId="2" borderId="1" xfId="1" applyNumberFormat="1" applyFont="1" applyFill="1" applyBorder="1" applyAlignment="1">
      <alignment horizontal="center"/>
    </xf>
    <xf numFmtId="0" fontId="3" fillId="2" borderId="35" xfId="1" applyFont="1" applyFill="1" applyBorder="1" applyAlignment="1">
      <alignment horizontal="center"/>
    </xf>
    <xf numFmtId="4" fontId="6" fillId="2" borderId="29" xfId="1" applyNumberFormat="1" applyFont="1" applyFill="1" applyBorder="1" applyAlignment="1">
      <alignment horizontal="center"/>
    </xf>
    <xf numFmtId="169" fontId="6" fillId="2" borderId="29" xfId="1" applyNumberFormat="1" applyFont="1" applyFill="1" applyBorder="1" applyAlignment="1">
      <alignment horizontal="center"/>
    </xf>
    <xf numFmtId="169" fontId="6" fillId="2" borderId="34" xfId="1" applyNumberFormat="1" applyFont="1" applyFill="1" applyBorder="1" applyAlignment="1">
      <alignment horizontal="center"/>
    </xf>
  </cellXfs>
  <cellStyles count="2">
    <cellStyle name="Normální" xfId="0" builtinId="0"/>
    <cellStyle name="normální_List1" xfId="1" xr:uid="{FD19F049-7E7A-440E-BDBF-FFCBEC0F7D25}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05C95-0996-4355-9FC9-BAC25D223796}">
  <dimension ref="A1:AB36"/>
  <sheetViews>
    <sheetView tabSelected="1" workbookViewId="0">
      <pane xSplit="1" topLeftCell="B1" activePane="topRight" state="frozen"/>
      <selection pane="topRight" activeCell="O35" sqref="O35"/>
    </sheetView>
  </sheetViews>
  <sheetFormatPr defaultRowHeight="12.75" x14ac:dyDescent="0.2"/>
  <cols>
    <col min="1" max="1" width="13" customWidth="1"/>
    <col min="2" max="2" width="5.85546875" style="49" customWidth="1"/>
    <col min="4" max="4" width="9.28515625" customWidth="1"/>
    <col min="5" max="5" width="10.5703125" customWidth="1"/>
    <col min="10" max="10" width="10.5703125" customWidth="1"/>
    <col min="17" max="17" width="9.85546875" customWidth="1"/>
    <col min="19" max="19" width="9.42578125" customWidth="1"/>
    <col min="21" max="21" width="9.42578125" customWidth="1"/>
    <col min="23" max="23" width="12.140625" customWidth="1"/>
    <col min="25" max="25" width="10.5703125" customWidth="1"/>
  </cols>
  <sheetData>
    <row r="1" spans="1:28" ht="14.25" x14ac:dyDescent="0.3">
      <c r="A1" s="64" t="s">
        <v>18</v>
      </c>
      <c r="B1" s="65"/>
      <c r="C1" s="1" t="s">
        <v>14</v>
      </c>
      <c r="D1" s="2"/>
      <c r="E1" s="2"/>
      <c r="F1" s="1"/>
      <c r="G1" s="2" t="s">
        <v>9</v>
      </c>
      <c r="H1" s="3"/>
      <c r="I1" s="32" t="s">
        <v>10</v>
      </c>
      <c r="J1" s="30"/>
      <c r="K1" s="31"/>
      <c r="L1" s="5" t="s">
        <v>11</v>
      </c>
      <c r="M1" s="2"/>
      <c r="N1" s="3"/>
      <c r="O1" s="4" t="s">
        <v>12</v>
      </c>
      <c r="P1" s="2"/>
      <c r="Q1" s="2"/>
      <c r="R1" s="5" t="s">
        <v>13</v>
      </c>
      <c r="S1" s="2"/>
      <c r="T1" s="3"/>
      <c r="U1" s="4" t="s">
        <v>16</v>
      </c>
      <c r="V1" s="2"/>
      <c r="W1" s="2"/>
      <c r="X1" s="33" t="s">
        <v>19</v>
      </c>
      <c r="Y1" s="33" t="s">
        <v>20</v>
      </c>
      <c r="Z1" s="36" t="s">
        <v>15</v>
      </c>
      <c r="AA1" s="39" t="s">
        <v>21</v>
      </c>
      <c r="AB1" s="42" t="s">
        <v>22</v>
      </c>
    </row>
    <row r="2" spans="1:28" ht="14.25" x14ac:dyDescent="0.3">
      <c r="A2" s="6" t="s">
        <v>2</v>
      </c>
      <c r="B2" s="28" t="s">
        <v>0</v>
      </c>
      <c r="C2" s="7" t="s">
        <v>7</v>
      </c>
      <c r="D2" s="8" t="s">
        <v>4</v>
      </c>
      <c r="E2" s="8" t="s">
        <v>8</v>
      </c>
      <c r="F2" s="7" t="s">
        <v>7</v>
      </c>
      <c r="G2" s="8" t="s">
        <v>4</v>
      </c>
      <c r="H2" s="9" t="s">
        <v>8</v>
      </c>
      <c r="I2" s="10" t="s">
        <v>7</v>
      </c>
      <c r="J2" s="8" t="s">
        <v>4</v>
      </c>
      <c r="K2" s="9" t="s">
        <v>8</v>
      </c>
      <c r="L2" s="11" t="s">
        <v>7</v>
      </c>
      <c r="M2" s="8" t="s">
        <v>4</v>
      </c>
      <c r="N2" s="9" t="s">
        <v>8</v>
      </c>
      <c r="O2" s="10" t="s">
        <v>7</v>
      </c>
      <c r="P2" s="8" t="s">
        <v>4</v>
      </c>
      <c r="Q2" s="8" t="s">
        <v>8</v>
      </c>
      <c r="R2" s="11" t="s">
        <v>7</v>
      </c>
      <c r="S2" s="8" t="s">
        <v>4</v>
      </c>
      <c r="T2" s="9" t="s">
        <v>8</v>
      </c>
      <c r="U2" s="10" t="s">
        <v>7</v>
      </c>
      <c r="V2" s="8" t="s">
        <v>4</v>
      </c>
      <c r="W2" s="8" t="s">
        <v>8</v>
      </c>
      <c r="X2" s="34" t="s">
        <v>3</v>
      </c>
      <c r="Y2" s="34" t="s">
        <v>3</v>
      </c>
      <c r="Z2" s="37" t="s">
        <v>3</v>
      </c>
      <c r="AA2" s="40" t="s">
        <v>5</v>
      </c>
      <c r="AB2" s="43" t="s">
        <v>6</v>
      </c>
    </row>
    <row r="3" spans="1:28" ht="15" thickBot="1" x14ac:dyDescent="0.35">
      <c r="A3" s="12" t="s">
        <v>1</v>
      </c>
      <c r="B3" s="29" t="s">
        <v>23</v>
      </c>
      <c r="C3" s="13"/>
      <c r="D3" s="14"/>
      <c r="E3" s="15"/>
      <c r="F3" s="13"/>
      <c r="G3" s="16"/>
      <c r="H3" s="45"/>
      <c r="I3" s="17"/>
      <c r="J3" s="14"/>
      <c r="K3" s="19"/>
      <c r="L3" s="18"/>
      <c r="M3" s="14"/>
      <c r="N3" s="19"/>
      <c r="O3" s="17"/>
      <c r="P3" s="14"/>
      <c r="Q3" s="16"/>
      <c r="R3" s="18"/>
      <c r="S3" s="14"/>
      <c r="T3" s="19"/>
      <c r="U3" s="17"/>
      <c r="V3" s="14"/>
      <c r="W3" s="16"/>
      <c r="X3" s="35">
        <v>-3.0000000000000001E-3</v>
      </c>
      <c r="Y3" s="35">
        <v>-3.0000000000000001E-3</v>
      </c>
      <c r="Z3" s="38"/>
      <c r="AA3" s="41"/>
      <c r="AB3" s="44"/>
    </row>
    <row r="4" spans="1:28" ht="13.5" x14ac:dyDescent="0.25">
      <c r="A4" s="20" t="s">
        <v>1</v>
      </c>
      <c r="B4" s="46"/>
      <c r="C4" s="50"/>
      <c r="D4" s="51" t="str">
        <f>IF(C4=0,"",C4/Z4)</f>
        <v/>
      </c>
      <c r="E4" s="51" t="s">
        <v>1</v>
      </c>
      <c r="F4" s="50"/>
      <c r="G4" s="52" t="str">
        <f>IF(F4=0,"",F4/Z4)</f>
        <v/>
      </c>
      <c r="H4" s="52" t="s">
        <v>1</v>
      </c>
      <c r="I4" s="50"/>
      <c r="J4" s="52" t="str">
        <f>IF(I4=0,"",I4/Z4)</f>
        <v/>
      </c>
      <c r="K4" s="52" t="s">
        <v>1</v>
      </c>
      <c r="L4" s="50"/>
      <c r="M4" s="52" t="str">
        <f>IF(L4=0,"",L4/Z4)</f>
        <v/>
      </c>
      <c r="N4" s="52" t="s">
        <v>1</v>
      </c>
      <c r="O4" s="53"/>
      <c r="P4" s="52" t="str">
        <f>IF(O4=0,"",O4/Z4)</f>
        <v/>
      </c>
      <c r="Q4" s="52" t="s">
        <v>1</v>
      </c>
      <c r="R4" s="50"/>
      <c r="S4" s="52" t="str">
        <f>IF(R4=0,"",R4/Z4)</f>
        <v/>
      </c>
      <c r="T4" s="52" t="s">
        <v>1</v>
      </c>
      <c r="U4" s="53"/>
      <c r="V4" s="52" t="str">
        <f>IF(U4=0,"",U4/Z4)</f>
        <v/>
      </c>
      <c r="W4" s="52" t="s">
        <v>1</v>
      </c>
      <c r="X4" s="54"/>
      <c r="Y4" s="54"/>
      <c r="Z4" s="54"/>
      <c r="AA4" s="55"/>
      <c r="AB4" s="56"/>
    </row>
    <row r="5" spans="1:28" ht="13.5" x14ac:dyDescent="0.25">
      <c r="A5" s="21">
        <v>2</v>
      </c>
      <c r="B5" s="47">
        <v>1</v>
      </c>
      <c r="C5" s="57">
        <v>12571</v>
      </c>
      <c r="D5" s="51">
        <f>IF(C5=0,"",C5/Z5)</f>
        <v>10725.194096066889</v>
      </c>
      <c r="E5" s="51">
        <f>C5*AB5</f>
        <v>259100.88099999999</v>
      </c>
      <c r="F5" s="57">
        <v>2986</v>
      </c>
      <c r="G5" s="52">
        <f>IF(F5=0,"",F5/Z5)</f>
        <v>2547.5642010067404</v>
      </c>
      <c r="H5" s="52">
        <f>F5*AB5</f>
        <v>61544.446000000004</v>
      </c>
      <c r="I5" s="57">
        <v>2509</v>
      </c>
      <c r="J5" s="52">
        <f>IF(I5=0,"",I5/Z5)</f>
        <v>2140.6023376844983</v>
      </c>
      <c r="K5" s="52">
        <f>I5*AB5</f>
        <v>51712.999000000003</v>
      </c>
      <c r="L5" s="57">
        <v>3106</v>
      </c>
      <c r="M5" s="52">
        <f>IF(L5=0,"",L5/Z5)</f>
        <v>2649.9445439808892</v>
      </c>
      <c r="N5" s="52">
        <f>L5*AB5</f>
        <v>64017.766000000003</v>
      </c>
      <c r="O5" s="58">
        <v>16765</v>
      </c>
      <c r="P5" s="52">
        <f>IF(O5=0,"",O5/Z5)</f>
        <v>14303.387083013396</v>
      </c>
      <c r="Q5" s="52">
        <f>O5*AB5</f>
        <v>345543.41500000004</v>
      </c>
      <c r="R5" s="57">
        <v>1968</v>
      </c>
      <c r="S5" s="52">
        <f>IF(R5=0,"",R5/Z5)</f>
        <v>1679.037624776043</v>
      </c>
      <c r="T5" s="52">
        <f>R5*AB5</f>
        <v>40562.448000000004</v>
      </c>
      <c r="U5" s="58">
        <v>42050</v>
      </c>
      <c r="V5" s="52">
        <f>IF(U5=0,"",U5/Z5)</f>
        <v>35875.778517191371</v>
      </c>
      <c r="W5" s="52">
        <f>U5*AB5</f>
        <v>866692.55</v>
      </c>
      <c r="X5" s="59">
        <v>1.1691</v>
      </c>
      <c r="Y5" s="59">
        <v>1.1693</v>
      </c>
      <c r="Z5" s="59">
        <v>1.1720999999999999</v>
      </c>
      <c r="AA5" s="55">
        <v>24.17</v>
      </c>
      <c r="AB5" s="60">
        <v>20.611000000000001</v>
      </c>
    </row>
    <row r="6" spans="1:28" ht="13.5" x14ac:dyDescent="0.25">
      <c r="A6" s="21">
        <v>3</v>
      </c>
      <c r="B6" s="47"/>
      <c r="C6" s="57"/>
      <c r="D6" s="51"/>
      <c r="E6" s="51"/>
      <c r="F6" s="57"/>
      <c r="G6" s="52"/>
      <c r="H6" s="52"/>
      <c r="I6" s="57"/>
      <c r="J6" s="52"/>
      <c r="K6" s="52"/>
      <c r="L6" s="57"/>
      <c r="M6" s="52"/>
      <c r="N6" s="52"/>
      <c r="O6" s="58"/>
      <c r="P6" s="52"/>
      <c r="Q6" s="52"/>
      <c r="R6" s="57"/>
      <c r="S6" s="52"/>
      <c r="T6" s="52"/>
      <c r="U6" s="58"/>
      <c r="V6" s="52"/>
      <c r="W6" s="52"/>
      <c r="X6" s="59"/>
      <c r="Y6" s="59"/>
      <c r="Z6" s="59"/>
      <c r="AA6" s="55"/>
      <c r="AB6" s="60"/>
    </row>
    <row r="7" spans="1:28" ht="13.5" x14ac:dyDescent="0.25">
      <c r="A7" s="21">
        <v>4</v>
      </c>
      <c r="B7" s="47"/>
      <c r="C7" s="57"/>
      <c r="D7" s="51"/>
      <c r="E7" s="51"/>
      <c r="F7" s="57"/>
      <c r="G7" s="52"/>
      <c r="H7" s="52"/>
      <c r="I7" s="57"/>
      <c r="J7" s="52"/>
      <c r="K7" s="52"/>
      <c r="L7" s="57"/>
      <c r="M7" s="52"/>
      <c r="N7" s="52"/>
      <c r="O7" s="58"/>
      <c r="P7" s="52"/>
      <c r="Q7" s="52"/>
      <c r="R7" s="57"/>
      <c r="S7" s="52"/>
      <c r="T7" s="52"/>
      <c r="U7" s="58"/>
      <c r="V7" s="52"/>
      <c r="W7" s="52"/>
      <c r="X7" s="59"/>
      <c r="Y7" s="59"/>
      <c r="Z7" s="59"/>
      <c r="AA7" s="55"/>
      <c r="AB7" s="60"/>
    </row>
    <row r="8" spans="1:28" ht="13.5" x14ac:dyDescent="0.25">
      <c r="A8" s="21">
        <v>5</v>
      </c>
      <c r="B8" s="47">
        <v>1</v>
      </c>
      <c r="C8" s="57">
        <v>12884</v>
      </c>
      <c r="D8" s="51">
        <f>IF(C8=0,"",C8/Z8)</f>
        <v>11045.953360768175</v>
      </c>
      <c r="E8" s="51">
        <f>C8*AB8</f>
        <v>267239.92800000001</v>
      </c>
      <c r="F8" s="57">
        <v>3022.5</v>
      </c>
      <c r="G8" s="52">
        <f>IF(F8=0,"",F8/Z8)</f>
        <v>2591.3065843621398</v>
      </c>
      <c r="H8" s="52">
        <f>F8*AB8</f>
        <v>62692.695</v>
      </c>
      <c r="I8" s="57">
        <v>2509</v>
      </c>
      <c r="J8" s="52">
        <f>IF(I8=0,"",I8/Z8)</f>
        <v>2151.0631001371739</v>
      </c>
      <c r="K8" s="52">
        <f>I8*AB8</f>
        <v>52041.678</v>
      </c>
      <c r="L8" s="57">
        <v>3128</v>
      </c>
      <c r="M8" s="52">
        <f>IF(L8=0,"",L8/Z8)</f>
        <v>2681.7558299039779</v>
      </c>
      <c r="N8" s="52">
        <f>L8*AB8</f>
        <v>64880.976000000002</v>
      </c>
      <c r="O8" s="58">
        <v>16745</v>
      </c>
      <c r="P8" s="52">
        <f>IF(O8=0,"",O8/Z8)</f>
        <v>14356.138545953359</v>
      </c>
      <c r="Q8" s="52">
        <f>O8*AB8</f>
        <v>347324.79000000004</v>
      </c>
      <c r="R8" s="57">
        <v>1962</v>
      </c>
      <c r="S8" s="52">
        <f>IF(R8=0,"",R8/Z8)</f>
        <v>1682.0987654320986</v>
      </c>
      <c r="T8" s="52">
        <f>R8*AB8</f>
        <v>40695.804000000004</v>
      </c>
      <c r="U8" s="58">
        <v>42250</v>
      </c>
      <c r="V8" s="52">
        <f>IF(U8=0,"",U8/Z8)</f>
        <v>36222.565157750338</v>
      </c>
      <c r="W8" s="52">
        <f>U8*AB8</f>
        <v>876349.5</v>
      </c>
      <c r="X8" s="59">
        <v>1.1634</v>
      </c>
      <c r="Y8" s="59">
        <v>1.1641999999999999</v>
      </c>
      <c r="Z8" s="59">
        <v>1.1664000000000001</v>
      </c>
      <c r="AA8" s="55">
        <v>24.195</v>
      </c>
      <c r="AB8" s="60">
        <v>20.742000000000001</v>
      </c>
    </row>
    <row r="9" spans="1:28" ht="13.5" x14ac:dyDescent="0.25">
      <c r="A9" s="21">
        <v>6</v>
      </c>
      <c r="B9" s="47">
        <v>1</v>
      </c>
      <c r="C9" s="57">
        <v>13269.5</v>
      </c>
      <c r="D9" s="51">
        <f t="shared" ref="D9:D18" si="0">IF(C9=0,"",C9/Z9)</f>
        <v>11334.671564021524</v>
      </c>
      <c r="E9" s="51">
        <f t="shared" ref="E9:E18" si="1">C9*AB9</f>
        <v>274280.565</v>
      </c>
      <c r="F9" s="57">
        <v>3093</v>
      </c>
      <c r="G9" s="52">
        <f t="shared" ref="G9:G18" si="2">IF(F9=0,"",F9/Z9)</f>
        <v>2642.0090544118902</v>
      </c>
      <c r="H9" s="52">
        <f t="shared" ref="H9:H18" si="3">F9*AB9</f>
        <v>63932.310000000005</v>
      </c>
      <c r="I9" s="57">
        <v>2509</v>
      </c>
      <c r="J9" s="52">
        <f>IF(I9=0,"",I9/Z9)</f>
        <v>2143.1622106432046</v>
      </c>
      <c r="K9" s="52">
        <f t="shared" ref="K9:K18" si="4">I9*AB9</f>
        <v>51861.030000000006</v>
      </c>
      <c r="L9" s="57">
        <v>3206.5</v>
      </c>
      <c r="M9" s="52">
        <f t="shared" ref="M9:M18" si="5">IF(L9=0,"",L9/Z9)</f>
        <v>2738.9595968224139</v>
      </c>
      <c r="N9" s="52">
        <f t="shared" ref="N9:N18" si="6">L9*AB9</f>
        <v>66278.35500000001</v>
      </c>
      <c r="O9" s="58">
        <v>17830</v>
      </c>
      <c r="P9" s="52">
        <f t="shared" ref="P9:P18" si="7">IF(O9=0,"",O9/Z9)</f>
        <v>15230.204151362432</v>
      </c>
      <c r="Q9" s="52">
        <f t="shared" ref="Q9:Q18" si="8">O9*AB9</f>
        <v>368546.10000000003</v>
      </c>
      <c r="R9" s="57">
        <v>2000</v>
      </c>
      <c r="S9" s="52">
        <f t="shared" ref="S9:S18" si="9">IF(R9=0,"",R9/Z9)</f>
        <v>1708.3796019475526</v>
      </c>
      <c r="T9" s="52">
        <f t="shared" ref="T9:T18" si="10">R9*AB9</f>
        <v>41340</v>
      </c>
      <c r="U9" s="58">
        <v>44200</v>
      </c>
      <c r="V9" s="52">
        <f t="shared" ref="V9:V18" si="11">IF(U9=0,"",U9/Z9)</f>
        <v>37755.189203040914</v>
      </c>
      <c r="W9" s="52">
        <f t="shared" ref="W9:W18" si="12">U9*AB9</f>
        <v>913614.00000000012</v>
      </c>
      <c r="X9" s="59">
        <v>1.1677</v>
      </c>
      <c r="Y9" s="59">
        <v>1.167</v>
      </c>
      <c r="Z9" s="59">
        <v>1.1707000000000001</v>
      </c>
      <c r="AA9" s="55">
        <v>24.195</v>
      </c>
      <c r="AB9" s="60">
        <v>20.67</v>
      </c>
    </row>
    <row r="10" spans="1:28" ht="13.5" x14ac:dyDescent="0.25">
      <c r="A10" s="21">
        <v>7</v>
      </c>
      <c r="B10" s="47">
        <v>1</v>
      </c>
      <c r="C10" s="57">
        <v>13145</v>
      </c>
      <c r="D10" s="51">
        <f t="shared" si="0"/>
        <v>11250.42793563848</v>
      </c>
      <c r="E10" s="51">
        <f t="shared" si="1"/>
        <v>273074.23000000004</v>
      </c>
      <c r="F10" s="57">
        <v>3092</v>
      </c>
      <c r="G10" s="52">
        <f t="shared" si="2"/>
        <v>2646.3539883601502</v>
      </c>
      <c r="H10" s="52">
        <f t="shared" si="3"/>
        <v>64233.208000000006</v>
      </c>
      <c r="I10" s="57">
        <v>2509</v>
      </c>
      <c r="J10" s="52">
        <f t="shared" ref="J10:J18" si="13">IF(I10=0,"",I10/Z10)</f>
        <v>2147.3810338925023</v>
      </c>
      <c r="K10" s="52">
        <f t="shared" si="4"/>
        <v>52121.966</v>
      </c>
      <c r="L10" s="57">
        <v>3165</v>
      </c>
      <c r="M10" s="52">
        <f t="shared" si="5"/>
        <v>2708.8325915782266</v>
      </c>
      <c r="N10" s="52">
        <f t="shared" si="6"/>
        <v>65749.710000000006</v>
      </c>
      <c r="O10" s="58">
        <v>18450</v>
      </c>
      <c r="P10" s="52">
        <f t="shared" si="7"/>
        <v>15790.825059910989</v>
      </c>
      <c r="Q10" s="52">
        <f t="shared" si="8"/>
        <v>383280.3</v>
      </c>
      <c r="R10" s="57">
        <v>2024</v>
      </c>
      <c r="S10" s="52">
        <f t="shared" si="9"/>
        <v>1732.2834645669291</v>
      </c>
      <c r="T10" s="52">
        <f t="shared" si="10"/>
        <v>42046.576000000001</v>
      </c>
      <c r="U10" s="58">
        <v>44675</v>
      </c>
      <c r="V10" s="52">
        <f t="shared" si="11"/>
        <v>38236.04929818555</v>
      </c>
      <c r="W10" s="52">
        <f t="shared" si="12"/>
        <v>928078.45000000007</v>
      </c>
      <c r="X10" s="59">
        <v>1.1654</v>
      </c>
      <c r="Y10" s="59">
        <v>1.1657</v>
      </c>
      <c r="Z10" s="59">
        <v>1.1684000000000001</v>
      </c>
      <c r="AA10" s="55">
        <v>24.28</v>
      </c>
      <c r="AB10" s="60">
        <v>20.774000000000001</v>
      </c>
    </row>
    <row r="11" spans="1:28" ht="13.5" x14ac:dyDescent="0.25">
      <c r="A11" s="21">
        <v>8</v>
      </c>
      <c r="B11" s="47">
        <v>1</v>
      </c>
      <c r="C11" s="57">
        <v>12885</v>
      </c>
      <c r="D11" s="51">
        <f t="shared" si="0"/>
        <v>11036.402569593149</v>
      </c>
      <c r="E11" s="51">
        <f t="shared" si="1"/>
        <v>267814.72499999998</v>
      </c>
      <c r="F11" s="57">
        <v>3081</v>
      </c>
      <c r="G11" s="52">
        <f t="shared" si="2"/>
        <v>2638.9721627408994</v>
      </c>
      <c r="H11" s="52">
        <f t="shared" si="3"/>
        <v>64038.584999999999</v>
      </c>
      <c r="I11" s="57">
        <v>2509</v>
      </c>
      <c r="J11" s="52">
        <f t="shared" si="13"/>
        <v>2149.0364025695931</v>
      </c>
      <c r="K11" s="52">
        <f t="shared" si="4"/>
        <v>52149.565000000002</v>
      </c>
      <c r="L11" s="57">
        <v>3107</v>
      </c>
      <c r="M11" s="52">
        <f t="shared" si="5"/>
        <v>2661.2419700214132</v>
      </c>
      <c r="N11" s="52">
        <f t="shared" si="6"/>
        <v>64578.995000000003</v>
      </c>
      <c r="O11" s="58">
        <v>16920</v>
      </c>
      <c r="P11" s="52">
        <f t="shared" si="7"/>
        <v>14492.505353319058</v>
      </c>
      <c r="Q11" s="52">
        <f t="shared" si="8"/>
        <v>351682.2</v>
      </c>
      <c r="R11" s="57">
        <v>2006</v>
      </c>
      <c r="S11" s="52">
        <f t="shared" si="9"/>
        <v>1718.2012847965739</v>
      </c>
      <c r="T11" s="52">
        <f t="shared" si="10"/>
        <v>41694.71</v>
      </c>
      <c r="U11" s="58">
        <v>44400</v>
      </c>
      <c r="V11" s="52">
        <f t="shared" si="11"/>
        <v>38029.978586723766</v>
      </c>
      <c r="W11" s="52">
        <f t="shared" si="12"/>
        <v>922854</v>
      </c>
      <c r="X11" s="59">
        <v>1.1645000000000001</v>
      </c>
      <c r="Y11" s="59">
        <v>1.1641999999999999</v>
      </c>
      <c r="Z11" s="59">
        <v>1.1675</v>
      </c>
      <c r="AA11" s="55">
        <v>24.265000000000001</v>
      </c>
      <c r="AB11" s="60">
        <v>20.785</v>
      </c>
    </row>
    <row r="12" spans="1:28" ht="13.5" x14ac:dyDescent="0.25">
      <c r="A12" s="21">
        <v>9</v>
      </c>
      <c r="B12" s="47">
        <v>1</v>
      </c>
      <c r="C12" s="57">
        <v>13060</v>
      </c>
      <c r="D12" s="51">
        <f t="shared" si="0"/>
        <v>11218.003779419345</v>
      </c>
      <c r="E12" s="51">
        <f t="shared" si="1"/>
        <v>272993.18</v>
      </c>
      <c r="F12" s="57">
        <v>3180</v>
      </c>
      <c r="G12" s="52">
        <f t="shared" si="2"/>
        <v>2731.4894348050166</v>
      </c>
      <c r="H12" s="52">
        <f t="shared" si="3"/>
        <v>66471.539999999994</v>
      </c>
      <c r="I12" s="57">
        <v>2509</v>
      </c>
      <c r="J12" s="52">
        <f t="shared" si="13"/>
        <v>2155.1279848823228</v>
      </c>
      <c r="K12" s="52">
        <f t="shared" si="4"/>
        <v>52445.626999999993</v>
      </c>
      <c r="L12" s="57">
        <v>3101.5</v>
      </c>
      <c r="M12" s="52">
        <f t="shared" si="5"/>
        <v>2664.0611578766539</v>
      </c>
      <c r="N12" s="52">
        <f t="shared" si="6"/>
        <v>64830.654499999997</v>
      </c>
      <c r="O12" s="58">
        <v>17675</v>
      </c>
      <c r="P12" s="52">
        <f t="shared" si="7"/>
        <v>15182.099295653668</v>
      </c>
      <c r="Q12" s="52">
        <f t="shared" si="8"/>
        <v>369460.52499999997</v>
      </c>
      <c r="R12" s="57">
        <v>1995</v>
      </c>
      <c r="S12" s="52">
        <f t="shared" si="9"/>
        <v>1713.6230888163548</v>
      </c>
      <c r="T12" s="52">
        <f t="shared" si="10"/>
        <v>41701.485000000001</v>
      </c>
      <c r="U12" s="58">
        <v>44525</v>
      </c>
      <c r="V12" s="52">
        <f t="shared" si="11"/>
        <v>38245.146881979046</v>
      </c>
      <c r="W12" s="52">
        <f t="shared" si="12"/>
        <v>930706.07499999995</v>
      </c>
      <c r="X12" s="59">
        <v>1.1612</v>
      </c>
      <c r="Y12" s="59">
        <v>1.1611</v>
      </c>
      <c r="Z12" s="59">
        <v>1.1641999999999999</v>
      </c>
      <c r="AA12" s="55">
        <v>24.34</v>
      </c>
      <c r="AB12" s="60">
        <v>20.902999999999999</v>
      </c>
    </row>
    <row r="13" spans="1:28" ht="13.5" x14ac:dyDescent="0.25">
      <c r="A13" s="21">
        <v>10</v>
      </c>
      <c r="B13" s="47"/>
      <c r="C13" s="57"/>
      <c r="D13" s="51"/>
      <c r="E13" s="51"/>
      <c r="F13" s="57"/>
      <c r="G13" s="52"/>
      <c r="H13" s="52"/>
      <c r="I13" s="57"/>
      <c r="J13" s="52"/>
      <c r="K13" s="52"/>
      <c r="L13" s="57"/>
      <c r="M13" s="52"/>
      <c r="N13" s="52"/>
      <c r="O13" s="58"/>
      <c r="P13" s="52"/>
      <c r="Q13" s="52"/>
      <c r="R13" s="57"/>
      <c r="S13" s="52"/>
      <c r="T13" s="52"/>
      <c r="U13" s="58"/>
      <c r="V13" s="52"/>
      <c r="W13" s="52"/>
      <c r="X13" s="59"/>
      <c r="Y13" s="59"/>
      <c r="Z13" s="59"/>
      <c r="AA13" s="55"/>
      <c r="AB13" s="60"/>
    </row>
    <row r="14" spans="1:28" ht="13.5" x14ac:dyDescent="0.25">
      <c r="A14" s="21">
        <v>11</v>
      </c>
      <c r="B14" s="47"/>
      <c r="C14" s="57"/>
      <c r="D14" s="51"/>
      <c r="E14" s="51"/>
      <c r="F14" s="57"/>
      <c r="G14" s="52"/>
      <c r="H14" s="52"/>
      <c r="I14" s="57"/>
      <c r="J14" s="52"/>
      <c r="K14" s="52"/>
      <c r="L14" s="57"/>
      <c r="M14" s="52"/>
      <c r="N14" s="52"/>
      <c r="O14" s="58"/>
      <c r="P14" s="52"/>
      <c r="Q14" s="52"/>
      <c r="R14" s="57"/>
      <c r="S14" s="52"/>
      <c r="T14" s="52"/>
      <c r="U14" s="58"/>
      <c r="V14" s="52"/>
      <c r="W14" s="52"/>
      <c r="X14" s="59"/>
      <c r="Y14" s="59"/>
      <c r="Z14" s="59"/>
      <c r="AA14" s="55"/>
      <c r="AB14" s="60"/>
    </row>
    <row r="15" spans="1:28" ht="13.5" x14ac:dyDescent="0.25">
      <c r="A15" s="21">
        <v>12</v>
      </c>
      <c r="B15" s="47">
        <v>1</v>
      </c>
      <c r="C15" s="57">
        <v>13310</v>
      </c>
      <c r="D15" s="51">
        <f t="shared" si="0"/>
        <v>11383.852206637017</v>
      </c>
      <c r="E15" s="51">
        <f t="shared" si="1"/>
        <v>276448.7</v>
      </c>
      <c r="F15" s="57">
        <v>3185.5</v>
      </c>
      <c r="G15" s="52">
        <f t="shared" si="2"/>
        <v>2724.5124871707148</v>
      </c>
      <c r="H15" s="52">
        <f t="shared" si="3"/>
        <v>66162.834999999992</v>
      </c>
      <c r="I15" s="57">
        <v>2509</v>
      </c>
      <c r="J15" s="52">
        <f t="shared" si="13"/>
        <v>2145.9117345193295</v>
      </c>
      <c r="K15" s="52">
        <f t="shared" si="4"/>
        <v>52111.93</v>
      </c>
      <c r="L15" s="57">
        <v>3150</v>
      </c>
      <c r="M15" s="52">
        <f t="shared" si="5"/>
        <v>2694.14984604858</v>
      </c>
      <c r="N15" s="52">
        <f t="shared" si="6"/>
        <v>65425.5</v>
      </c>
      <c r="O15" s="58">
        <v>17930</v>
      </c>
      <c r="P15" s="52">
        <f t="shared" si="7"/>
        <v>15335.2719808416</v>
      </c>
      <c r="Q15" s="52">
        <f t="shared" si="8"/>
        <v>372406.1</v>
      </c>
      <c r="R15" s="57">
        <v>2020</v>
      </c>
      <c r="S15" s="52">
        <f t="shared" si="9"/>
        <v>1727.6770441327403</v>
      </c>
      <c r="T15" s="52">
        <f t="shared" si="10"/>
        <v>41955.4</v>
      </c>
      <c r="U15" s="58">
        <v>48200</v>
      </c>
      <c r="V15" s="52">
        <f t="shared" si="11"/>
        <v>41224.769072870338</v>
      </c>
      <c r="W15" s="52">
        <f t="shared" si="12"/>
        <v>1001114</v>
      </c>
      <c r="X15" s="59">
        <v>1.1661999999999999</v>
      </c>
      <c r="Y15" s="59">
        <v>1.1651</v>
      </c>
      <c r="Z15" s="59">
        <v>1.1692</v>
      </c>
      <c r="AA15" s="55">
        <v>24.285</v>
      </c>
      <c r="AB15" s="60">
        <v>20.77</v>
      </c>
    </row>
    <row r="16" spans="1:28" ht="13.5" x14ac:dyDescent="0.25">
      <c r="A16" s="21">
        <v>13</v>
      </c>
      <c r="B16" s="47">
        <v>1</v>
      </c>
      <c r="C16" s="57">
        <v>13310</v>
      </c>
      <c r="D16" s="51">
        <f t="shared" si="0"/>
        <v>11420.971340312339</v>
      </c>
      <c r="E16" s="51">
        <f t="shared" si="1"/>
        <v>276941.17</v>
      </c>
      <c r="F16" s="57">
        <v>3194</v>
      </c>
      <c r="G16" s="52">
        <f t="shared" si="2"/>
        <v>2740.6898918826155</v>
      </c>
      <c r="H16" s="52">
        <f t="shared" si="3"/>
        <v>66457.55799999999</v>
      </c>
      <c r="I16" s="57">
        <v>2509</v>
      </c>
      <c r="J16" s="52">
        <f t="shared" si="13"/>
        <v>2152.9088724901321</v>
      </c>
      <c r="K16" s="52">
        <f t="shared" si="4"/>
        <v>52204.762999999999</v>
      </c>
      <c r="L16" s="57">
        <v>3259.5</v>
      </c>
      <c r="M16" s="52">
        <f t="shared" si="5"/>
        <v>2796.893770379269</v>
      </c>
      <c r="N16" s="52">
        <f t="shared" si="6"/>
        <v>67820.416499999992</v>
      </c>
      <c r="O16" s="58">
        <v>17620</v>
      </c>
      <c r="P16" s="52">
        <f t="shared" si="7"/>
        <v>15119.272352840228</v>
      </c>
      <c r="Q16" s="52">
        <f t="shared" si="8"/>
        <v>366619.33999999997</v>
      </c>
      <c r="R16" s="57">
        <v>2018.5</v>
      </c>
      <c r="S16" s="52">
        <f t="shared" si="9"/>
        <v>1732.0233396258795</v>
      </c>
      <c r="T16" s="52">
        <f t="shared" si="10"/>
        <v>41998.929499999998</v>
      </c>
      <c r="U16" s="58">
        <v>47825</v>
      </c>
      <c r="V16" s="52">
        <f t="shared" si="11"/>
        <v>41037.412047365709</v>
      </c>
      <c r="W16" s="52">
        <f t="shared" si="12"/>
        <v>995094.77499999991</v>
      </c>
      <c r="X16" s="59">
        <v>1.1624000000000001</v>
      </c>
      <c r="Y16" s="59">
        <v>1.1625000000000001</v>
      </c>
      <c r="Z16" s="59">
        <v>1.1654</v>
      </c>
      <c r="AA16" s="55">
        <v>24.25</v>
      </c>
      <c r="AB16" s="60">
        <v>20.806999999999999</v>
      </c>
    </row>
    <row r="17" spans="1:28" ht="13.5" x14ac:dyDescent="0.25">
      <c r="A17" s="21">
        <v>14</v>
      </c>
      <c r="B17" s="47">
        <v>1</v>
      </c>
      <c r="C17" s="57">
        <v>13335</v>
      </c>
      <c r="D17" s="51">
        <f t="shared" si="0"/>
        <v>11445.369496180585</v>
      </c>
      <c r="E17" s="51">
        <f t="shared" si="1"/>
        <v>277768.05</v>
      </c>
      <c r="F17" s="57">
        <v>3221</v>
      </c>
      <c r="G17" s="52">
        <f t="shared" si="2"/>
        <v>2764.5695648442193</v>
      </c>
      <c r="H17" s="52">
        <f t="shared" si="3"/>
        <v>67093.429999999993</v>
      </c>
      <c r="I17" s="57">
        <v>2509</v>
      </c>
      <c r="J17" s="52">
        <f t="shared" si="13"/>
        <v>2153.4632220410263</v>
      </c>
      <c r="K17" s="52">
        <f t="shared" si="4"/>
        <v>52262.469999999994</v>
      </c>
      <c r="L17" s="57">
        <v>3237.5</v>
      </c>
      <c r="M17" s="52">
        <f t="shared" si="5"/>
        <v>2778.7314393614283</v>
      </c>
      <c r="N17" s="52">
        <f t="shared" si="6"/>
        <v>67437.125</v>
      </c>
      <c r="O17" s="58">
        <v>18000</v>
      </c>
      <c r="P17" s="52">
        <f t="shared" si="7"/>
        <v>15449.317655136898</v>
      </c>
      <c r="Q17" s="52">
        <f t="shared" si="8"/>
        <v>374939.99999999994</v>
      </c>
      <c r="R17" s="57">
        <v>2029</v>
      </c>
      <c r="S17" s="52">
        <f t="shared" si="9"/>
        <v>1741.4814179040425</v>
      </c>
      <c r="T17" s="52">
        <f t="shared" si="10"/>
        <v>42264.07</v>
      </c>
      <c r="U17" s="58">
        <v>52650</v>
      </c>
      <c r="V17" s="52">
        <f t="shared" si="11"/>
        <v>45189.254141275429</v>
      </c>
      <c r="W17" s="52">
        <f t="shared" si="12"/>
        <v>1096699.5</v>
      </c>
      <c r="X17" s="59">
        <v>1.1620999999999999</v>
      </c>
      <c r="Y17" s="59">
        <v>1.1626000000000001</v>
      </c>
      <c r="Z17" s="59">
        <v>1.1651</v>
      </c>
      <c r="AA17" s="55">
        <v>24.27</v>
      </c>
      <c r="AB17" s="60">
        <v>20.83</v>
      </c>
    </row>
    <row r="18" spans="1:28" ht="13.5" x14ac:dyDescent="0.25">
      <c r="A18" s="21">
        <v>15</v>
      </c>
      <c r="B18" s="47">
        <v>1</v>
      </c>
      <c r="C18" s="57">
        <v>13205</v>
      </c>
      <c r="D18" s="51">
        <f t="shared" si="0"/>
        <v>11360.116999311767</v>
      </c>
      <c r="E18" s="51">
        <f t="shared" si="1"/>
        <v>275773.22000000003</v>
      </c>
      <c r="F18" s="57">
        <v>3174</v>
      </c>
      <c r="G18" s="52">
        <f t="shared" si="2"/>
        <v>2730.5574673090155</v>
      </c>
      <c r="H18" s="52">
        <f t="shared" si="3"/>
        <v>66285.816000000006</v>
      </c>
      <c r="I18" s="57">
        <v>2509</v>
      </c>
      <c r="J18" s="52">
        <f t="shared" si="13"/>
        <v>2158.4652443220921</v>
      </c>
      <c r="K18" s="52">
        <f t="shared" si="4"/>
        <v>52397.955999999998</v>
      </c>
      <c r="L18" s="57">
        <v>3288.5</v>
      </c>
      <c r="M18" s="52">
        <f t="shared" si="5"/>
        <v>2829.060564349621</v>
      </c>
      <c r="N18" s="52">
        <f t="shared" si="6"/>
        <v>68677.034</v>
      </c>
      <c r="O18" s="58">
        <v>17905</v>
      </c>
      <c r="P18" s="52">
        <f t="shared" si="7"/>
        <v>15403.475567790776</v>
      </c>
      <c r="Q18" s="52">
        <f t="shared" si="8"/>
        <v>373928.02</v>
      </c>
      <c r="R18" s="57">
        <v>2040</v>
      </c>
      <c r="S18" s="52">
        <f t="shared" si="9"/>
        <v>1754.9896765313144</v>
      </c>
      <c r="T18" s="52">
        <f t="shared" si="10"/>
        <v>42603.360000000001</v>
      </c>
      <c r="U18" s="58">
        <v>54200</v>
      </c>
      <c r="V18" s="52">
        <f t="shared" si="11"/>
        <v>46627.666896077077</v>
      </c>
      <c r="W18" s="52">
        <f t="shared" si="12"/>
        <v>1131912.8</v>
      </c>
      <c r="X18" s="59">
        <v>1.1594</v>
      </c>
      <c r="Y18" s="59">
        <v>1.1594</v>
      </c>
      <c r="Z18" s="59">
        <v>1.1624000000000001</v>
      </c>
      <c r="AA18" s="55">
        <v>24.274999999999999</v>
      </c>
      <c r="AB18" s="60">
        <v>20.884</v>
      </c>
    </row>
    <row r="19" spans="1:28" ht="13.5" x14ac:dyDescent="0.25">
      <c r="A19" s="21">
        <v>16</v>
      </c>
      <c r="B19" s="47">
        <v>1</v>
      </c>
      <c r="C19" s="57">
        <v>13000</v>
      </c>
      <c r="D19" s="51">
        <f>IF(C19=0,"",C19/Z19)</f>
        <v>11188.57044496084</v>
      </c>
      <c r="E19" s="51">
        <f>C19*AB19</f>
        <v>271804</v>
      </c>
      <c r="F19" s="57">
        <v>3147</v>
      </c>
      <c r="G19" s="52">
        <f>IF(F19=0,"",F19/Z19)</f>
        <v>2708.4947069455206</v>
      </c>
      <c r="H19" s="52">
        <f>F19*AB19</f>
        <v>65797.47600000001</v>
      </c>
      <c r="I19" s="57">
        <v>2509</v>
      </c>
      <c r="J19" s="52">
        <f>IF(I19=0,"",I19/Z19)</f>
        <v>2159.3940958774424</v>
      </c>
      <c r="K19" s="52">
        <f>I19*AB19</f>
        <v>52458.172000000006</v>
      </c>
      <c r="L19" s="57">
        <v>3201.5</v>
      </c>
      <c r="M19" s="52">
        <f>IF(L19=0,"",L19/Z19)</f>
        <v>2755.4006368878563</v>
      </c>
      <c r="N19" s="52">
        <f>L19*AB19</f>
        <v>66936.962</v>
      </c>
      <c r="O19" s="58">
        <v>17625</v>
      </c>
      <c r="P19" s="52">
        <f>IF(O19=0,"",O19/Z19)</f>
        <v>15169.11954557191</v>
      </c>
      <c r="Q19" s="52">
        <f>O19*AB19</f>
        <v>368503.5</v>
      </c>
      <c r="R19" s="57">
        <v>2017</v>
      </c>
      <c r="S19" s="52">
        <f>IF(R19=0,"",R19/Z19)</f>
        <v>1735.9497374989244</v>
      </c>
      <c r="T19" s="52">
        <f>R19*AB19</f>
        <v>42171.436000000002</v>
      </c>
      <c r="U19" s="58">
        <v>49425</v>
      </c>
      <c r="V19" s="52">
        <f>IF(U19=0,"",U19/Z19)</f>
        <v>42538.084172476119</v>
      </c>
      <c r="W19" s="52">
        <f>U19*AB19</f>
        <v>1033377.9</v>
      </c>
      <c r="X19" s="59">
        <v>1.1587000000000001</v>
      </c>
      <c r="Y19" s="59">
        <v>1.1588000000000001</v>
      </c>
      <c r="Z19" s="59">
        <v>1.1618999999999999</v>
      </c>
      <c r="AA19" s="55">
        <v>24.285</v>
      </c>
      <c r="AB19" s="60">
        <v>20.908000000000001</v>
      </c>
    </row>
    <row r="20" spans="1:28" ht="13.5" x14ac:dyDescent="0.25">
      <c r="A20" s="21">
        <v>17</v>
      </c>
      <c r="B20" s="47"/>
      <c r="C20" s="57"/>
      <c r="D20" s="51"/>
      <c r="E20" s="51"/>
      <c r="F20" s="57"/>
      <c r="G20" s="52"/>
      <c r="H20" s="52"/>
      <c r="I20" s="57"/>
      <c r="J20" s="52"/>
      <c r="K20" s="52"/>
      <c r="L20" s="57"/>
      <c r="M20" s="52"/>
      <c r="N20" s="52"/>
      <c r="O20" s="58"/>
      <c r="P20" s="52"/>
      <c r="Q20" s="52"/>
      <c r="R20" s="57"/>
      <c r="S20" s="52"/>
      <c r="T20" s="52"/>
      <c r="U20" s="58"/>
      <c r="V20" s="52"/>
      <c r="W20" s="52"/>
      <c r="X20" s="59"/>
      <c r="Y20" s="59"/>
      <c r="Z20" s="59"/>
      <c r="AA20" s="55"/>
      <c r="AB20" s="60"/>
    </row>
    <row r="21" spans="1:28" ht="13.5" x14ac:dyDescent="0.25">
      <c r="A21" s="21">
        <v>18</v>
      </c>
      <c r="B21" s="47"/>
      <c r="C21" s="57"/>
      <c r="D21" s="51"/>
      <c r="E21" s="51"/>
      <c r="F21" s="57"/>
      <c r="G21" s="52"/>
      <c r="H21" s="52"/>
      <c r="I21" s="57"/>
      <c r="J21" s="52"/>
      <c r="K21" s="52"/>
      <c r="L21" s="57"/>
      <c r="M21" s="52"/>
      <c r="N21" s="52"/>
      <c r="O21" s="58"/>
      <c r="P21" s="52"/>
      <c r="Q21" s="52"/>
      <c r="R21" s="57"/>
      <c r="S21" s="52"/>
      <c r="T21" s="52"/>
      <c r="U21" s="58"/>
      <c r="V21" s="52"/>
      <c r="W21" s="52"/>
      <c r="X21" s="59"/>
      <c r="Y21" s="59"/>
      <c r="Z21" s="59"/>
      <c r="AA21" s="55"/>
      <c r="AB21" s="60"/>
    </row>
    <row r="22" spans="1:28" ht="13.5" x14ac:dyDescent="0.25">
      <c r="A22" s="21">
        <v>19</v>
      </c>
      <c r="B22" s="47">
        <v>1</v>
      </c>
      <c r="C22" s="57">
        <v>13000</v>
      </c>
      <c r="D22" s="51">
        <f>IF(C22=0,"",C22/Z22)</f>
        <v>11181.833820746602</v>
      </c>
      <c r="E22" s="51">
        <f>C22*AB22</f>
        <v>271479</v>
      </c>
      <c r="F22" s="57">
        <v>3168.5</v>
      </c>
      <c r="G22" s="52">
        <f>IF(F22=0,"",F22/Z22)</f>
        <v>2725.3569585412006</v>
      </c>
      <c r="H22" s="52">
        <f>F22*AB22</f>
        <v>66167.785499999998</v>
      </c>
      <c r="I22" s="57">
        <v>2509</v>
      </c>
      <c r="J22" s="52">
        <f>IF(I22=0,"",I22/Z22)</f>
        <v>2158.0939274040943</v>
      </c>
      <c r="K22" s="52">
        <f>I22*AB22</f>
        <v>52395.447</v>
      </c>
      <c r="L22" s="57">
        <v>3184</v>
      </c>
      <c r="M22" s="52">
        <f>IF(L22=0,"",L22/Z22)</f>
        <v>2738.6891450197832</v>
      </c>
      <c r="N22" s="52">
        <f>L22*AB22</f>
        <v>66491.471999999994</v>
      </c>
      <c r="O22" s="58">
        <v>18000</v>
      </c>
      <c r="P22" s="52">
        <f>IF(O22=0,"",O22/Z22)</f>
        <v>15482.539136418372</v>
      </c>
      <c r="Q22" s="52">
        <f>O22*AB22</f>
        <v>375894</v>
      </c>
      <c r="R22" s="57">
        <v>2012</v>
      </c>
      <c r="S22" s="52">
        <f>IF(R22=0,"",R22/Z22)</f>
        <v>1730.6038190263203</v>
      </c>
      <c r="T22" s="52">
        <f>R22*AB22</f>
        <v>42016.595999999998</v>
      </c>
      <c r="U22" s="58">
        <v>47475</v>
      </c>
      <c r="V22" s="52">
        <f>IF(U22=0,"",U22/Z22)</f>
        <v>40835.196972303456</v>
      </c>
      <c r="W22" s="52">
        <f>U22*AB22</f>
        <v>991420.42499999993</v>
      </c>
      <c r="X22" s="59">
        <v>1.1600999999999999</v>
      </c>
      <c r="Y22" s="59">
        <v>1.1596</v>
      </c>
      <c r="Z22" s="59">
        <v>1.1626000000000001</v>
      </c>
      <c r="AA22" s="55">
        <v>24.29</v>
      </c>
      <c r="AB22" s="60">
        <v>20.882999999999999</v>
      </c>
    </row>
    <row r="23" spans="1:28" ht="13.5" x14ac:dyDescent="0.25">
      <c r="A23" s="21">
        <v>20</v>
      </c>
      <c r="B23" s="47">
        <v>1</v>
      </c>
      <c r="C23" s="57">
        <v>13059</v>
      </c>
      <c r="D23" s="51">
        <f>IF(C23=0,"",C23/Z23)</f>
        <v>11136.790039229063</v>
      </c>
      <c r="E23" s="51">
        <f>C23*AB23</f>
        <v>270948.13200000004</v>
      </c>
      <c r="F23" s="57">
        <v>3137</v>
      </c>
      <c r="G23" s="52">
        <f>IF(F23=0,"",F23/Z23)</f>
        <v>2675.2515776906021</v>
      </c>
      <c r="H23" s="52">
        <f>F23*AB23</f>
        <v>65086.476000000002</v>
      </c>
      <c r="I23" s="57">
        <v>2509</v>
      </c>
      <c r="J23" s="52">
        <f>IF(I23=0,"",I23/Z23)</f>
        <v>2139.6895787139688</v>
      </c>
      <c r="K23" s="52">
        <f>I23*AB23</f>
        <v>52056.732000000004</v>
      </c>
      <c r="L23" s="57">
        <v>3153</v>
      </c>
      <c r="M23" s="52">
        <f>IF(L23=0,"",L23/Z23)</f>
        <v>2688.896469384274</v>
      </c>
      <c r="N23" s="52">
        <f>L23*AB23</f>
        <v>65418.444000000003</v>
      </c>
      <c r="O23" s="58">
        <v>17730</v>
      </c>
      <c r="P23" s="52">
        <f>IF(O23=0,"",O23/Z23)</f>
        <v>15120.245608050485</v>
      </c>
      <c r="Q23" s="52">
        <f>O23*AB23</f>
        <v>367862.04000000004</v>
      </c>
      <c r="R23" s="57">
        <v>1985</v>
      </c>
      <c r="S23" s="52">
        <f>IF(R23=0,"",R23/Z23)</f>
        <v>1692.819375746205</v>
      </c>
      <c r="T23" s="52">
        <f>R23*AB23</f>
        <v>41184.78</v>
      </c>
      <c r="U23" s="58">
        <v>51050</v>
      </c>
      <c r="V23" s="52">
        <f>IF(U23=0,"",U23/Z23)</f>
        <v>43535.7325601228</v>
      </c>
      <c r="W23" s="52">
        <f>U23*AB23</f>
        <v>1059185.4000000001</v>
      </c>
      <c r="X23" s="59">
        <v>1.1698</v>
      </c>
      <c r="Y23" s="59">
        <v>1.1697</v>
      </c>
      <c r="Z23" s="59">
        <v>1.1726000000000001</v>
      </c>
      <c r="AA23" s="55">
        <v>24.335000000000001</v>
      </c>
      <c r="AB23" s="60">
        <v>20.748000000000001</v>
      </c>
    </row>
    <row r="24" spans="1:28" ht="13.5" x14ac:dyDescent="0.25">
      <c r="A24" s="21">
        <v>21</v>
      </c>
      <c r="B24" s="47">
        <v>1</v>
      </c>
      <c r="C24" s="57">
        <v>12898</v>
      </c>
      <c r="D24" s="51">
        <f>IF(C24=0,"",C24/Z24)</f>
        <v>10990.11588275392</v>
      </c>
      <c r="E24" s="51">
        <f>C24*AB24</f>
        <v>267736.68400000001</v>
      </c>
      <c r="F24" s="57">
        <v>3114</v>
      </c>
      <c r="G24" s="52">
        <f>IF(F24=0,"",F24/Z24)</f>
        <v>2653.3742331288345</v>
      </c>
      <c r="H24" s="52">
        <f>F24*AB24</f>
        <v>64640.411999999997</v>
      </c>
      <c r="I24" s="57">
        <v>2509</v>
      </c>
      <c r="J24" s="52">
        <f>IF(I24=0,"",I24/Z24)</f>
        <v>2137.8663940013635</v>
      </c>
      <c r="K24" s="52">
        <f>I24*AB24</f>
        <v>52081.822</v>
      </c>
      <c r="L24" s="57">
        <v>3152.5</v>
      </c>
      <c r="M24" s="52">
        <f>IF(L24=0,"",L24/Z24)</f>
        <v>2686.179277436946</v>
      </c>
      <c r="N24" s="52">
        <f>L24*AB24</f>
        <v>65439.594999999994</v>
      </c>
      <c r="O24" s="58">
        <v>17860</v>
      </c>
      <c r="P24" s="52">
        <f>IF(O24=0,"",O24/Z24)</f>
        <v>15218.13224267212</v>
      </c>
      <c r="Q24" s="52">
        <f>O24*AB24</f>
        <v>370737.88</v>
      </c>
      <c r="R24" s="57">
        <v>1989</v>
      </c>
      <c r="S24" s="52">
        <f>IF(R24=0,"",R24/Z24)</f>
        <v>1694.7852760736196</v>
      </c>
      <c r="T24" s="52">
        <f>R24*AB24</f>
        <v>41287.661999999997</v>
      </c>
      <c r="U24" s="58">
        <v>52150</v>
      </c>
      <c r="V24" s="52">
        <f>IF(U24=0,"",U24/Z24)</f>
        <v>44435.923653715065</v>
      </c>
      <c r="W24" s="52">
        <f>U24*AB24</f>
        <v>1082529.7</v>
      </c>
      <c r="X24" s="59">
        <v>1.1709000000000001</v>
      </c>
      <c r="Y24" s="59">
        <v>1.1705000000000001</v>
      </c>
      <c r="Z24" s="59">
        <v>1.1736</v>
      </c>
      <c r="AA24" s="55">
        <v>24.36</v>
      </c>
      <c r="AB24" s="60">
        <v>20.757999999999999</v>
      </c>
    </row>
    <row r="25" spans="1:28" ht="13.5" x14ac:dyDescent="0.25">
      <c r="A25" s="21">
        <v>22</v>
      </c>
      <c r="B25" s="47">
        <v>1</v>
      </c>
      <c r="C25" s="57">
        <v>12632</v>
      </c>
      <c r="D25" s="51">
        <f>IF(C25=0,"",C25/Z25)</f>
        <v>10792.891319207107</v>
      </c>
      <c r="E25" s="51">
        <f>C25*AB25</f>
        <v>262189.79200000002</v>
      </c>
      <c r="F25" s="57">
        <v>3093.5</v>
      </c>
      <c r="G25" s="52">
        <f>IF(F25=0,"",F25/Z25)</f>
        <v>2643.1134654818861</v>
      </c>
      <c r="H25" s="52">
        <f>F25*AB25</f>
        <v>64208.686000000002</v>
      </c>
      <c r="I25" s="57">
        <v>2509</v>
      </c>
      <c r="J25" s="52">
        <f>IF(I25=0,"",I25/Z25)</f>
        <v>2143.7115516062881</v>
      </c>
      <c r="K25" s="52">
        <f>I25*AB25</f>
        <v>52076.804000000004</v>
      </c>
      <c r="L25" s="57">
        <v>3150.5</v>
      </c>
      <c r="M25" s="52">
        <f>IF(L25=0,"",L25/Z25)</f>
        <v>2691.8147641831852</v>
      </c>
      <c r="N25" s="52">
        <f>L25*AB25</f>
        <v>65391.777999999998</v>
      </c>
      <c r="O25" s="58">
        <v>17690</v>
      </c>
      <c r="P25" s="52">
        <f>IF(O25=0,"",O25/Z25)</f>
        <v>15114.490772385509</v>
      </c>
      <c r="Q25" s="52">
        <f>O25*AB25</f>
        <v>367173.64</v>
      </c>
      <c r="R25" s="57">
        <v>1984</v>
      </c>
      <c r="S25" s="52">
        <f>IF(R25=0,"",R25/Z25)</f>
        <v>1695.1469583048529</v>
      </c>
      <c r="T25" s="52">
        <f>R25*AB25</f>
        <v>41179.904000000002</v>
      </c>
      <c r="U25" s="58">
        <v>51300</v>
      </c>
      <c r="V25" s="52">
        <f>IF(U25=0,"",U25/Z25)</f>
        <v>43831.168831168827</v>
      </c>
      <c r="W25" s="52">
        <f>U25*AB25</f>
        <v>1064782.8</v>
      </c>
      <c r="X25" s="59">
        <v>1.1676</v>
      </c>
      <c r="Y25" s="59">
        <v>1.1674</v>
      </c>
      <c r="Z25" s="59">
        <v>1.1704000000000001</v>
      </c>
      <c r="AA25" s="55">
        <v>24.305</v>
      </c>
      <c r="AB25" s="60">
        <v>20.756</v>
      </c>
    </row>
    <row r="26" spans="1:28" ht="13.5" x14ac:dyDescent="0.25">
      <c r="A26" s="21">
        <v>23</v>
      </c>
      <c r="B26" s="47">
        <v>1</v>
      </c>
      <c r="C26" s="57">
        <v>12920.5</v>
      </c>
      <c r="D26" s="51">
        <f>IF(C26=0,"",C26/Z26)</f>
        <v>11002.725027676062</v>
      </c>
      <c r="E26" s="51">
        <f>C26*AB26</f>
        <v>266924.60949999996</v>
      </c>
      <c r="F26" s="57">
        <v>3175</v>
      </c>
      <c r="G26" s="52">
        <f>IF(F26=0,"",F26/Z26)</f>
        <v>2703.7383973430983</v>
      </c>
      <c r="H26" s="52">
        <f>F26*AB26</f>
        <v>65592.324999999997</v>
      </c>
      <c r="I26" s="57">
        <v>2509</v>
      </c>
      <c r="J26" s="52">
        <f>IF(I26=0,"",I26/Z26)</f>
        <v>2136.5920122626248</v>
      </c>
      <c r="K26" s="52">
        <f>I26*AB26</f>
        <v>51833.430999999997</v>
      </c>
      <c r="L26" s="57">
        <v>3221</v>
      </c>
      <c r="M26" s="52">
        <f>IF(L26=0,"",L26/Z26)</f>
        <v>2742.9106701864944</v>
      </c>
      <c r="N26" s="52">
        <f>L26*AB26</f>
        <v>66542.638999999996</v>
      </c>
      <c r="O26" s="58">
        <v>18630</v>
      </c>
      <c r="P26" s="52">
        <f>IF(O26=0,"",O26/Z26)</f>
        <v>15864.770501575407</v>
      </c>
      <c r="Q26" s="52">
        <f>O26*AB26</f>
        <v>384877.17</v>
      </c>
      <c r="R26" s="57">
        <v>1992</v>
      </c>
      <c r="S26" s="52">
        <f>IF(R26=0,"",R26/Z26)</f>
        <v>1696.3297283488037</v>
      </c>
      <c r="T26" s="52">
        <f>R26*AB26</f>
        <v>41152.727999999996</v>
      </c>
      <c r="U26" s="58">
        <v>54200</v>
      </c>
      <c r="V26" s="52">
        <f>IF(U26=0,"",U26/Z26)</f>
        <v>46155.156263305806</v>
      </c>
      <c r="W26" s="52">
        <f>U26*AB26</f>
        <v>1119717.8</v>
      </c>
      <c r="X26" s="59">
        <v>1.1712</v>
      </c>
      <c r="Y26" s="59">
        <v>1.1712</v>
      </c>
      <c r="Z26" s="59">
        <v>1.1742999999999999</v>
      </c>
      <c r="AA26" s="55">
        <v>24.265000000000001</v>
      </c>
      <c r="AB26" s="60">
        <v>20.658999999999999</v>
      </c>
    </row>
    <row r="27" spans="1:28" ht="13.5" x14ac:dyDescent="0.25">
      <c r="A27" s="21">
        <v>24</v>
      </c>
      <c r="B27" s="47"/>
      <c r="C27" s="57"/>
      <c r="D27" s="51"/>
      <c r="E27" s="51"/>
      <c r="F27" s="57"/>
      <c r="G27" s="52"/>
      <c r="H27" s="52"/>
      <c r="I27" s="57"/>
      <c r="J27" s="52"/>
      <c r="K27" s="52"/>
      <c r="L27" s="57"/>
      <c r="M27" s="52"/>
      <c r="N27" s="52"/>
      <c r="O27" s="58"/>
      <c r="P27" s="52"/>
      <c r="Q27" s="52"/>
      <c r="R27" s="57"/>
      <c r="S27" s="52"/>
      <c r="T27" s="52"/>
      <c r="U27" s="58"/>
      <c r="V27" s="52"/>
      <c r="W27" s="52"/>
      <c r="X27" s="59"/>
      <c r="Y27" s="59"/>
      <c r="Z27" s="59"/>
      <c r="AA27" s="55"/>
      <c r="AB27" s="60"/>
    </row>
    <row r="28" spans="1:28" ht="13.5" x14ac:dyDescent="0.25">
      <c r="A28" s="21">
        <v>25</v>
      </c>
      <c r="B28" s="47"/>
      <c r="C28" s="57"/>
      <c r="D28" s="51"/>
      <c r="E28" s="51"/>
      <c r="F28" s="57"/>
      <c r="G28" s="52"/>
      <c r="H28" s="52"/>
      <c r="I28" s="57"/>
      <c r="J28" s="52"/>
      <c r="K28" s="52"/>
      <c r="L28" s="57"/>
      <c r="M28" s="52"/>
      <c r="N28" s="52"/>
      <c r="O28" s="58"/>
      <c r="P28" s="52"/>
      <c r="Q28" s="52"/>
      <c r="R28" s="57"/>
      <c r="S28" s="52"/>
      <c r="T28" s="52"/>
      <c r="U28" s="58"/>
      <c r="V28" s="52"/>
      <c r="W28" s="52"/>
      <c r="X28" s="59"/>
      <c r="Y28" s="59"/>
      <c r="Z28" s="59"/>
      <c r="AA28" s="55"/>
      <c r="AB28" s="60"/>
    </row>
    <row r="29" spans="1:28" ht="13.5" x14ac:dyDescent="0.25">
      <c r="A29" s="21">
        <v>26</v>
      </c>
      <c r="B29" s="47">
        <v>1</v>
      </c>
      <c r="C29" s="57">
        <v>13195</v>
      </c>
      <c r="D29" s="51">
        <f t="shared" ref="D29:D33" si="14">IF(C29=0,"",C29/Z29)</f>
        <v>11142.54348927546</v>
      </c>
      <c r="E29" s="51">
        <f t="shared" ref="E29:E33" si="15">C29*AB29</f>
        <v>270273.185</v>
      </c>
      <c r="F29" s="57">
        <v>3192</v>
      </c>
      <c r="G29" s="52">
        <f t="shared" ref="G29:G33" si="16">IF(F29=0,"",F29/Z29)</f>
        <v>2695.4906265833474</v>
      </c>
      <c r="H29" s="52">
        <f t="shared" ref="H29:H33" si="17">F29*AB29</f>
        <v>65381.736000000004</v>
      </c>
      <c r="I29" s="57">
        <v>2509</v>
      </c>
      <c r="J29" s="52">
        <f t="shared" ref="J29:J33" si="18">IF(I29=0,"",I29/Z29)</f>
        <v>2118.7299442661715</v>
      </c>
      <c r="K29" s="52">
        <f t="shared" ref="K29:K33" si="19">I29*AB29</f>
        <v>51391.847000000002</v>
      </c>
      <c r="L29" s="57">
        <v>3329</v>
      </c>
      <c r="M29" s="52">
        <f t="shared" ref="M29:M33" si="20">IF(L29=0,"",L29/Z29)</f>
        <v>2811.1805438270562</v>
      </c>
      <c r="N29" s="52">
        <f t="shared" ref="N29:N33" si="21">L29*AB29</f>
        <v>68187.907000000007</v>
      </c>
      <c r="O29" s="58">
        <v>18525</v>
      </c>
      <c r="P29" s="52">
        <f t="shared" ref="P29:P33" si="22">IF(O29=0,"",O29/Z29)</f>
        <v>15643.472386421214</v>
      </c>
      <c r="Q29" s="52">
        <f t="shared" ref="Q29:Q33" si="23">O29*AB29</f>
        <v>379447.57500000001</v>
      </c>
      <c r="R29" s="57">
        <v>2009</v>
      </c>
      <c r="S29" s="52">
        <f t="shared" ref="S29:S33" si="24">IF(R29=0,"",R29/Z29)</f>
        <v>1696.5039689241682</v>
      </c>
      <c r="T29" s="52">
        <f t="shared" ref="T29:T33" si="25">R29*AB29</f>
        <v>41150.347000000002</v>
      </c>
      <c r="U29" s="58">
        <v>55005</v>
      </c>
      <c r="V29" s="52">
        <f t="shared" ref="V29:V33" si="26">IF(U29=0,"",U29/Z29)</f>
        <v>46449.07954737376</v>
      </c>
      <c r="W29" s="52">
        <f t="shared" ref="W29:W33" si="27">U29*AB29</f>
        <v>1126667.415</v>
      </c>
      <c r="X29" s="59">
        <v>1.1806000000000001</v>
      </c>
      <c r="Y29" s="59">
        <v>1.1811</v>
      </c>
      <c r="Z29" s="59">
        <v>1.1841999999999999</v>
      </c>
      <c r="AA29" s="55">
        <v>24.25</v>
      </c>
      <c r="AB29" s="60">
        <v>20.483000000000001</v>
      </c>
    </row>
    <row r="30" spans="1:28" ht="13.5" x14ac:dyDescent="0.25">
      <c r="A30" s="21">
        <v>27</v>
      </c>
      <c r="B30" s="47">
        <v>1</v>
      </c>
      <c r="C30" s="57">
        <v>12980</v>
      </c>
      <c r="D30" s="51">
        <f t="shared" si="14"/>
        <v>10881.046189957246</v>
      </c>
      <c r="E30" s="51">
        <f t="shared" si="15"/>
        <v>264078.09999999998</v>
      </c>
      <c r="F30" s="57">
        <v>3166.5</v>
      </c>
      <c r="G30" s="52">
        <f t="shared" si="16"/>
        <v>2654.4555285438846</v>
      </c>
      <c r="H30" s="52">
        <f t="shared" si="17"/>
        <v>64422.442499999997</v>
      </c>
      <c r="I30" s="57">
        <v>2509</v>
      </c>
      <c r="J30" s="52">
        <f t="shared" si="18"/>
        <v>2103.2777265487466</v>
      </c>
      <c r="K30" s="52">
        <f t="shared" si="19"/>
        <v>51045.604999999996</v>
      </c>
      <c r="L30" s="57">
        <v>3293</v>
      </c>
      <c r="M30" s="52">
        <f t="shared" si="20"/>
        <v>2760.499622768044</v>
      </c>
      <c r="N30" s="52">
        <f t="shared" si="21"/>
        <v>66996.084999999992</v>
      </c>
      <c r="O30" s="58">
        <v>18335</v>
      </c>
      <c r="P30" s="52">
        <f t="shared" si="22"/>
        <v>15370.106463240842</v>
      </c>
      <c r="Q30" s="52">
        <f t="shared" si="23"/>
        <v>373025.57499999995</v>
      </c>
      <c r="R30" s="57">
        <v>1979.5</v>
      </c>
      <c r="S30" s="52">
        <f t="shared" si="24"/>
        <v>1659.4014586302287</v>
      </c>
      <c r="T30" s="52">
        <f t="shared" si="25"/>
        <v>40272.927499999998</v>
      </c>
      <c r="U30" s="58">
        <v>55400</v>
      </c>
      <c r="V30" s="52">
        <f t="shared" si="26"/>
        <v>46441.44521753709</v>
      </c>
      <c r="W30" s="52">
        <f t="shared" si="27"/>
        <v>1127113</v>
      </c>
      <c r="X30" s="59">
        <v>1.1899</v>
      </c>
      <c r="Y30" s="59">
        <v>1.1896</v>
      </c>
      <c r="Z30" s="59">
        <v>1.1929000000000001</v>
      </c>
      <c r="AA30" s="55">
        <v>24.27</v>
      </c>
      <c r="AB30" s="60">
        <v>20.344999999999999</v>
      </c>
    </row>
    <row r="31" spans="1:28" ht="13.5" x14ac:dyDescent="0.25">
      <c r="A31" s="21">
        <v>28</v>
      </c>
      <c r="B31" s="47">
        <v>1</v>
      </c>
      <c r="C31" s="57">
        <v>12994</v>
      </c>
      <c r="D31" s="51">
        <f t="shared" si="14"/>
        <v>10846.410684474124</v>
      </c>
      <c r="E31" s="51">
        <f t="shared" si="15"/>
        <v>263661.25400000002</v>
      </c>
      <c r="F31" s="57">
        <v>3259</v>
      </c>
      <c r="G31" s="52">
        <f t="shared" si="16"/>
        <v>2720.3672787979967</v>
      </c>
      <c r="H31" s="52">
        <f t="shared" si="17"/>
        <v>66128.369000000006</v>
      </c>
      <c r="I31" s="57">
        <v>2509</v>
      </c>
      <c r="J31" s="52">
        <f t="shared" si="18"/>
        <v>2094.3238731218698</v>
      </c>
      <c r="K31" s="52">
        <f t="shared" si="19"/>
        <v>50910.118999999999</v>
      </c>
      <c r="L31" s="57">
        <v>3359</v>
      </c>
      <c r="M31" s="52">
        <f t="shared" si="20"/>
        <v>2803.839732888147</v>
      </c>
      <c r="N31" s="52">
        <f t="shared" si="21"/>
        <v>68157.468999999997</v>
      </c>
      <c r="O31" s="58">
        <v>18200</v>
      </c>
      <c r="P31" s="52">
        <f t="shared" si="22"/>
        <v>15191.986644407347</v>
      </c>
      <c r="Q31" s="52">
        <f t="shared" si="23"/>
        <v>369296.2</v>
      </c>
      <c r="R31" s="57">
        <v>1972.5</v>
      </c>
      <c r="S31" s="52">
        <f t="shared" si="24"/>
        <v>1646.4941569282137</v>
      </c>
      <c r="T31" s="52">
        <f t="shared" si="25"/>
        <v>40023.997499999998</v>
      </c>
      <c r="U31" s="58">
        <v>56400</v>
      </c>
      <c r="V31" s="52">
        <f t="shared" si="26"/>
        <v>47078.464106844745</v>
      </c>
      <c r="W31" s="52">
        <f t="shared" si="27"/>
        <v>1144412.3999999999</v>
      </c>
      <c r="X31" s="59">
        <v>1.1943999999999999</v>
      </c>
      <c r="Y31" s="59">
        <v>1.1948000000000001</v>
      </c>
      <c r="Z31" s="59">
        <v>1.198</v>
      </c>
      <c r="AA31" s="55">
        <v>24.295000000000002</v>
      </c>
      <c r="AB31" s="60">
        <v>20.291</v>
      </c>
    </row>
    <row r="32" spans="1:28" ht="13.5" x14ac:dyDescent="0.25">
      <c r="A32" s="21">
        <v>29</v>
      </c>
      <c r="B32" s="47">
        <v>1</v>
      </c>
      <c r="C32" s="57">
        <v>13844</v>
      </c>
      <c r="D32" s="51">
        <f t="shared" si="14"/>
        <v>11573.315499080421</v>
      </c>
      <c r="E32" s="51">
        <f t="shared" si="15"/>
        <v>281656.18</v>
      </c>
      <c r="F32" s="57">
        <v>3325</v>
      </c>
      <c r="G32" s="52">
        <f t="shared" si="16"/>
        <v>2779.635512456111</v>
      </c>
      <c r="H32" s="52">
        <f t="shared" si="17"/>
        <v>67647.125</v>
      </c>
      <c r="I32" s="57">
        <v>2509</v>
      </c>
      <c r="J32" s="52">
        <f t="shared" si="18"/>
        <v>2097.4753385721451</v>
      </c>
      <c r="K32" s="52">
        <f t="shared" si="19"/>
        <v>51045.604999999996</v>
      </c>
      <c r="L32" s="57">
        <v>3487</v>
      </c>
      <c r="M32" s="52">
        <f t="shared" si="20"/>
        <v>2915.0643705066045</v>
      </c>
      <c r="N32" s="52">
        <f t="shared" si="21"/>
        <v>70943.014999999999</v>
      </c>
      <c r="O32" s="58">
        <v>18750</v>
      </c>
      <c r="P32" s="52">
        <f t="shared" si="22"/>
        <v>15674.636348436718</v>
      </c>
      <c r="Q32" s="52">
        <f t="shared" si="23"/>
        <v>381468.75</v>
      </c>
      <c r="R32" s="57">
        <v>2004</v>
      </c>
      <c r="S32" s="52">
        <f t="shared" si="24"/>
        <v>1675.3051329209163</v>
      </c>
      <c r="T32" s="52">
        <f t="shared" si="25"/>
        <v>40771.379999999997</v>
      </c>
      <c r="U32" s="58">
        <v>56600</v>
      </c>
      <c r="V32" s="52">
        <f t="shared" si="26"/>
        <v>47316.502257147637</v>
      </c>
      <c r="W32" s="52">
        <f t="shared" si="27"/>
        <v>1151527</v>
      </c>
      <c r="X32" s="59">
        <v>1.1938</v>
      </c>
      <c r="Y32" s="59">
        <v>1.1929000000000001</v>
      </c>
      <c r="Z32" s="59">
        <v>1.1961999999999999</v>
      </c>
      <c r="AA32" s="55">
        <v>24.34</v>
      </c>
      <c r="AB32" s="60">
        <v>20.344999999999999</v>
      </c>
    </row>
    <row r="33" spans="1:28" ht="13.5" x14ac:dyDescent="0.25">
      <c r="A33" s="21">
        <v>30</v>
      </c>
      <c r="B33" s="47">
        <v>1</v>
      </c>
      <c r="C33" s="57">
        <v>13369.5</v>
      </c>
      <c r="D33" s="51">
        <f t="shared" si="14"/>
        <v>11216.964510445507</v>
      </c>
      <c r="E33" s="51">
        <f t="shared" si="15"/>
        <v>272911.60350000003</v>
      </c>
      <c r="F33" s="57">
        <v>3110</v>
      </c>
      <c r="G33" s="52">
        <f t="shared" si="16"/>
        <v>2609.2793019548621</v>
      </c>
      <c r="H33" s="52">
        <f t="shared" si="17"/>
        <v>63484.43</v>
      </c>
      <c r="I33" s="57">
        <v>2509</v>
      </c>
      <c r="J33" s="52">
        <f t="shared" si="18"/>
        <v>2105.042369326286</v>
      </c>
      <c r="K33" s="52">
        <f t="shared" si="19"/>
        <v>51216.217000000004</v>
      </c>
      <c r="L33" s="57">
        <v>3343.5</v>
      </c>
      <c r="M33" s="52">
        <f t="shared" si="20"/>
        <v>2805.1849987415053</v>
      </c>
      <c r="N33" s="52">
        <f t="shared" si="21"/>
        <v>68250.8655</v>
      </c>
      <c r="O33" s="58">
        <v>17540</v>
      </c>
      <c r="P33" s="52">
        <f t="shared" si="22"/>
        <v>14715.999664401377</v>
      </c>
      <c r="Q33" s="52">
        <f t="shared" si="23"/>
        <v>358044.02</v>
      </c>
      <c r="R33" s="57">
        <v>1957</v>
      </c>
      <c r="S33" s="52">
        <f t="shared" si="24"/>
        <v>1641.9162681433006</v>
      </c>
      <c r="T33" s="52">
        <f t="shared" si="25"/>
        <v>39948.241000000002</v>
      </c>
      <c r="U33" s="58">
        <v>54000</v>
      </c>
      <c r="V33" s="52">
        <f t="shared" si="26"/>
        <v>45305.814246161593</v>
      </c>
      <c r="W33" s="52">
        <f t="shared" si="27"/>
        <v>1102302</v>
      </c>
      <c r="X33" s="59"/>
      <c r="Y33" s="59">
        <v>1.1888000000000001</v>
      </c>
      <c r="Z33" s="59">
        <v>1.1919</v>
      </c>
      <c r="AA33" s="55">
        <v>24.33</v>
      </c>
      <c r="AB33" s="60">
        <v>20.413</v>
      </c>
    </row>
    <row r="34" spans="1:28" ht="14.25" thickBot="1" x14ac:dyDescent="0.3">
      <c r="A34" s="22">
        <v>31</v>
      </c>
      <c r="B34" s="47"/>
      <c r="C34" s="57"/>
      <c r="D34" s="51" t="str">
        <f>IF(C34=0,"",C34/Z34)</f>
        <v/>
      </c>
      <c r="E34" s="51" t="s">
        <v>1</v>
      </c>
      <c r="F34" s="57"/>
      <c r="G34" s="52" t="str">
        <f>IF(F34=0,"",F34/Z34)</f>
        <v/>
      </c>
      <c r="H34" s="52" t="s">
        <v>1</v>
      </c>
      <c r="I34" s="57"/>
      <c r="J34" s="52" t="str">
        <f>IF(I34=0,"",I34/Z34)</f>
        <v/>
      </c>
      <c r="K34" s="52" t="s">
        <v>1</v>
      </c>
      <c r="L34" s="57"/>
      <c r="M34" s="52" t="str">
        <f>IF(L34=0,"",L34/Z34)</f>
        <v/>
      </c>
      <c r="N34" s="52" t="s">
        <v>1</v>
      </c>
      <c r="O34" s="58"/>
      <c r="P34" s="52" t="str">
        <f>IF(O34=0,"",O34/Z34)</f>
        <v/>
      </c>
      <c r="Q34" s="52" t="s">
        <v>1</v>
      </c>
      <c r="R34" s="57"/>
      <c r="S34" s="52" t="str">
        <f>IF(R34=0,"",R34/Z34)</f>
        <v/>
      </c>
      <c r="T34" s="52" t="s">
        <v>1</v>
      </c>
      <c r="U34" s="58"/>
      <c r="V34" s="52" t="str">
        <f>IF(U34=0,"",U34/Z34)</f>
        <v/>
      </c>
      <c r="W34" s="52" t="s">
        <v>1</v>
      </c>
      <c r="X34" s="59"/>
      <c r="Y34" s="59"/>
      <c r="Z34" s="59"/>
      <c r="AA34" s="55"/>
      <c r="AB34" s="60"/>
    </row>
    <row r="35" spans="1:28" ht="15" thickBot="1" x14ac:dyDescent="0.35">
      <c r="A35" s="23"/>
      <c r="B35" s="48">
        <f>SUM(B4:B34)</f>
        <v>21</v>
      </c>
      <c r="C35" s="66">
        <f t="shared" ref="C35:V35" si="28">AVERAGE(C4:C34)</f>
        <v>13088.880952380952</v>
      </c>
      <c r="D35" s="61">
        <f t="shared" si="28"/>
        <v>11151.150964559794</v>
      </c>
      <c r="E35" s="61">
        <f t="shared" si="28"/>
        <v>270718.9137619047</v>
      </c>
      <c r="F35" s="66">
        <f t="shared" si="28"/>
        <v>3148.4047619047619</v>
      </c>
      <c r="G35" s="61">
        <f t="shared" si="28"/>
        <v>2682.2182106838454</v>
      </c>
      <c r="H35" s="61">
        <f t="shared" si="28"/>
        <v>65117.604095238072</v>
      </c>
      <c r="I35" s="66">
        <f t="shared" si="28"/>
        <v>2509</v>
      </c>
      <c r="J35" s="61">
        <f t="shared" si="28"/>
        <v>2137.6818549944223</v>
      </c>
      <c r="K35" s="61">
        <f t="shared" si="28"/>
        <v>51896.275476190473</v>
      </c>
      <c r="L35" s="66">
        <f t="shared" si="28"/>
        <v>3220.1666666666665</v>
      </c>
      <c r="M35" s="62">
        <f t="shared" si="28"/>
        <v>2743.0138829596362</v>
      </c>
      <c r="N35" s="61">
        <f t="shared" si="28"/>
        <v>66592.988738095228</v>
      </c>
      <c r="O35" s="66">
        <f t="shared" si="28"/>
        <v>17844.047619047618</v>
      </c>
      <c r="P35" s="61">
        <f t="shared" si="28"/>
        <v>15201.333159971606</v>
      </c>
      <c r="Q35" s="61">
        <f t="shared" si="28"/>
        <v>369050.5304761905</v>
      </c>
      <c r="R35" s="66">
        <f t="shared" si="28"/>
        <v>1998.2619047619048</v>
      </c>
      <c r="S35" s="61">
        <f t="shared" si="28"/>
        <v>1702.6214851940517</v>
      </c>
      <c r="T35" s="61">
        <f t="shared" si="28"/>
        <v>41334.41816666667</v>
      </c>
      <c r="U35" s="66">
        <f t="shared" si="28"/>
        <v>49903.809523809527</v>
      </c>
      <c r="V35" s="61">
        <f t="shared" si="28"/>
        <v>42493.637030029357</v>
      </c>
      <c r="W35" s="61">
        <f t="shared" ref="W35:AB35" si="29">AVERAGE(W4:W34)</f>
        <v>1031721.4995238096</v>
      </c>
      <c r="X35" s="63">
        <f t="shared" si="29"/>
        <v>1.1699199999999998</v>
      </c>
      <c r="Y35" s="63">
        <f t="shared" si="29"/>
        <v>1.1707380952380952</v>
      </c>
      <c r="Z35" s="63">
        <f t="shared" si="29"/>
        <v>1.1738095238095239</v>
      </c>
      <c r="AA35" s="67">
        <f t="shared" si="29"/>
        <v>24.278571428571428</v>
      </c>
      <c r="AB35" s="68">
        <f t="shared" si="29"/>
        <v>20.684047619047618</v>
      </c>
    </row>
    <row r="36" spans="1:28" ht="14.25" x14ac:dyDescent="0.3">
      <c r="A36" s="24"/>
      <c r="B36" s="24"/>
      <c r="C36" s="8"/>
      <c r="D36" s="8"/>
      <c r="E36" s="8"/>
      <c r="F36" s="8"/>
      <c r="G36" s="8"/>
      <c r="H36" s="8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6" t="s">
        <v>17</v>
      </c>
      <c r="Y36" s="26"/>
      <c r="Z36" s="27"/>
      <c r="AA36" s="26"/>
      <c r="AB36" s="26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X35:Y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January 2026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2015-02-02T13:05:58Z</cp:lastPrinted>
  <dcterms:created xsi:type="dcterms:W3CDTF">2004-09-28T09:31:55Z</dcterms:created>
  <dcterms:modified xsi:type="dcterms:W3CDTF">2026-02-02T08:55:07Z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