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B4242EE5-7183-4221-B2E4-76ADE875D18E}" xr6:coauthVersionLast="47" xr6:coauthVersionMax="47" xr10:uidLastSave="{00000000-0000-0000-0000-000000000000}"/>
  <bookViews>
    <workbookView xWindow="-120" yWindow="-120" windowWidth="29040" windowHeight="15720" xr2:uid="{D46B7F47-D99D-40A4-A0DA-B95F70DF808A}"/>
  </bookViews>
  <sheets>
    <sheet name="November 2025" sheetId="1" r:id="rId1"/>
    <sheet name="Cu" sheetId="2" r:id="rId2"/>
  </sheets>
  <calcPr calcId="181029" iterateDelta="1E-4"/>
</workbook>
</file>

<file path=xl/calcChain.xml><?xml version="1.0" encoding="utf-8"?>
<calcChain xmlns="http://schemas.openxmlformats.org/spreadsheetml/2006/main">
  <c r="D10" i="1" l="1"/>
  <c r="E10" i="1"/>
  <c r="G10" i="1"/>
  <c r="H10" i="1"/>
  <c r="J10" i="1"/>
  <c r="K10" i="1"/>
  <c r="M10" i="1"/>
  <c r="N10" i="1"/>
  <c r="P10" i="1"/>
  <c r="Q10" i="1"/>
  <c r="S10" i="1"/>
  <c r="T10" i="1"/>
  <c r="V10" i="1"/>
  <c r="W10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16" i="1"/>
  <c r="E16" i="1"/>
  <c r="G16" i="1"/>
  <c r="H16" i="1"/>
  <c r="J16" i="1"/>
  <c r="K16" i="1"/>
  <c r="M16" i="1"/>
  <c r="N16" i="1"/>
  <c r="P16" i="1"/>
  <c r="Q16" i="1"/>
  <c r="S16" i="1"/>
  <c r="T16" i="1"/>
  <c r="V16" i="1"/>
  <c r="W16" i="1"/>
  <c r="D9" i="1"/>
  <c r="E9" i="1"/>
  <c r="G9" i="1"/>
  <c r="H9" i="1"/>
  <c r="J9" i="1"/>
  <c r="K9" i="1"/>
  <c r="M9" i="1"/>
  <c r="N9" i="1"/>
  <c r="P9" i="1"/>
  <c r="Q9" i="1"/>
  <c r="S9" i="1"/>
  <c r="T9" i="1"/>
  <c r="V9" i="1"/>
  <c r="W9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7" i="1"/>
  <c r="E7" i="1"/>
  <c r="G7" i="1"/>
  <c r="H7" i="1"/>
  <c r="J7" i="1"/>
  <c r="K7" i="1"/>
  <c r="M7" i="1"/>
  <c r="N7" i="1"/>
  <c r="P7" i="1"/>
  <c r="P34" i="1" s="1"/>
  <c r="Q7" i="1"/>
  <c r="S7" i="1"/>
  <c r="T7" i="1"/>
  <c r="V7" i="1"/>
  <c r="W7" i="1"/>
  <c r="U34" i="1"/>
  <c r="R34" i="1"/>
  <c r="O34" i="1"/>
  <c r="L34" i="1"/>
  <c r="I34" i="1"/>
  <c r="F34" i="1"/>
  <c r="C34" i="1"/>
  <c r="AB34" i="1"/>
  <c r="AA34" i="1"/>
  <c r="Z34" i="1"/>
  <c r="M34" i="2"/>
  <c r="J34" i="2"/>
  <c r="G34" i="2"/>
  <c r="D34" i="2"/>
  <c r="M33" i="2"/>
  <c r="M32" i="2"/>
  <c r="M26" i="2"/>
  <c r="M25" i="2"/>
  <c r="M19" i="2"/>
  <c r="M18" i="2"/>
  <c r="M12" i="2"/>
  <c r="M11" i="2"/>
  <c r="M5" i="2"/>
  <c r="M4" i="2"/>
  <c r="J33" i="2"/>
  <c r="J32" i="2"/>
  <c r="J26" i="2"/>
  <c r="J25" i="2"/>
  <c r="J19" i="2"/>
  <c r="J18" i="2"/>
  <c r="J12" i="2"/>
  <c r="J11" i="2"/>
  <c r="J5" i="2"/>
  <c r="J4" i="2"/>
  <c r="J35" i="2"/>
  <c r="G33" i="2"/>
  <c r="G32" i="2"/>
  <c r="G26" i="2"/>
  <c r="G25" i="2"/>
  <c r="G19" i="2"/>
  <c r="G18" i="2"/>
  <c r="G12" i="2"/>
  <c r="G11" i="2"/>
  <c r="G35" i="2"/>
  <c r="G5" i="2"/>
  <c r="G4" i="2"/>
  <c r="D12" i="2"/>
  <c r="D11" i="2"/>
  <c r="B35" i="2"/>
  <c r="D33" i="2"/>
  <c r="D32" i="2"/>
  <c r="N31" i="2"/>
  <c r="N35" i="2"/>
  <c r="M31" i="2"/>
  <c r="K31" i="2"/>
  <c r="J31" i="2"/>
  <c r="H31" i="2"/>
  <c r="H35" i="2"/>
  <c r="G31" i="2"/>
  <c r="E31" i="2"/>
  <c r="D31" i="2"/>
  <c r="N30" i="2"/>
  <c r="M30" i="2"/>
  <c r="K30" i="2"/>
  <c r="J30" i="2"/>
  <c r="H30" i="2"/>
  <c r="G30" i="2"/>
  <c r="E30" i="2"/>
  <c r="D30" i="2"/>
  <c r="N29" i="2"/>
  <c r="M29" i="2"/>
  <c r="K29" i="2"/>
  <c r="J29" i="2"/>
  <c r="H29" i="2"/>
  <c r="G29" i="2"/>
  <c r="E29" i="2"/>
  <c r="D29" i="2"/>
  <c r="N28" i="2"/>
  <c r="M28" i="2"/>
  <c r="K28" i="2"/>
  <c r="J28" i="2"/>
  <c r="H28" i="2"/>
  <c r="G28" i="2"/>
  <c r="E28" i="2"/>
  <c r="D28" i="2"/>
  <c r="N27" i="2"/>
  <c r="M27" i="2"/>
  <c r="K27" i="2"/>
  <c r="J27" i="2"/>
  <c r="H27" i="2"/>
  <c r="G27" i="2"/>
  <c r="E27" i="2"/>
  <c r="D27" i="2"/>
  <c r="D26" i="2"/>
  <c r="D25" i="2"/>
  <c r="N24" i="2"/>
  <c r="M24" i="2"/>
  <c r="K24" i="2"/>
  <c r="J24" i="2"/>
  <c r="H24" i="2"/>
  <c r="G24" i="2"/>
  <c r="E24" i="2"/>
  <c r="D24" i="2"/>
  <c r="N23" i="2"/>
  <c r="M23" i="2"/>
  <c r="K23" i="2"/>
  <c r="J23" i="2"/>
  <c r="H23" i="2"/>
  <c r="G23" i="2"/>
  <c r="E23" i="2"/>
  <c r="D23" i="2"/>
  <c r="N22" i="2"/>
  <c r="M22" i="2"/>
  <c r="K22" i="2"/>
  <c r="J22" i="2"/>
  <c r="H22" i="2"/>
  <c r="G22" i="2"/>
  <c r="E22" i="2"/>
  <c r="D22" i="2"/>
  <c r="N21" i="2"/>
  <c r="M21" i="2"/>
  <c r="K21" i="2"/>
  <c r="J21" i="2"/>
  <c r="H21" i="2"/>
  <c r="G21" i="2"/>
  <c r="E21" i="2"/>
  <c r="D21" i="2"/>
  <c r="N20" i="2"/>
  <c r="M20" i="2"/>
  <c r="K20" i="2"/>
  <c r="J20" i="2"/>
  <c r="H20" i="2"/>
  <c r="G20" i="2"/>
  <c r="E20" i="2"/>
  <c r="D20" i="2"/>
  <c r="D19" i="2"/>
  <c r="D18" i="2"/>
  <c r="N17" i="2"/>
  <c r="M17" i="2"/>
  <c r="K17" i="2"/>
  <c r="J17" i="2"/>
  <c r="H17" i="2"/>
  <c r="G17" i="2"/>
  <c r="E17" i="2"/>
  <c r="D17" i="2"/>
  <c r="N16" i="2"/>
  <c r="M16" i="2"/>
  <c r="K16" i="2"/>
  <c r="J16" i="2"/>
  <c r="H16" i="2"/>
  <c r="G16" i="2"/>
  <c r="E16" i="2"/>
  <c r="D16" i="2"/>
  <c r="N15" i="2"/>
  <c r="M15" i="2"/>
  <c r="K15" i="2"/>
  <c r="J15" i="2"/>
  <c r="H15" i="2"/>
  <c r="G15" i="2"/>
  <c r="E15" i="2"/>
  <c r="D15" i="2"/>
  <c r="N14" i="2"/>
  <c r="M14" i="2"/>
  <c r="K14" i="2"/>
  <c r="J14" i="2"/>
  <c r="H14" i="2"/>
  <c r="G14" i="2"/>
  <c r="E14" i="2"/>
  <c r="D14" i="2"/>
  <c r="N13" i="2"/>
  <c r="M13" i="2"/>
  <c r="K13" i="2"/>
  <c r="J13" i="2"/>
  <c r="H13" i="2"/>
  <c r="G13" i="2"/>
  <c r="E13" i="2"/>
  <c r="D13" i="2"/>
  <c r="N10" i="2"/>
  <c r="M10" i="2"/>
  <c r="K10" i="2"/>
  <c r="J10" i="2"/>
  <c r="H10" i="2"/>
  <c r="G10" i="2"/>
  <c r="E10" i="2"/>
  <c r="D10" i="2"/>
  <c r="N9" i="2"/>
  <c r="M9" i="2"/>
  <c r="K9" i="2"/>
  <c r="J9" i="2"/>
  <c r="H9" i="2"/>
  <c r="G9" i="2"/>
  <c r="E9" i="2"/>
  <c r="D9" i="2"/>
  <c r="N8" i="2"/>
  <c r="M8" i="2"/>
  <c r="K8" i="2"/>
  <c r="J8" i="2"/>
  <c r="H8" i="2"/>
  <c r="G8" i="2"/>
  <c r="E8" i="2"/>
  <c r="D8" i="2"/>
  <c r="N7" i="2"/>
  <c r="M7" i="2"/>
  <c r="K7" i="2"/>
  <c r="J7" i="2"/>
  <c r="H7" i="2"/>
  <c r="G7" i="2"/>
  <c r="E7" i="2"/>
  <c r="D7" i="2"/>
  <c r="N6" i="2"/>
  <c r="M6" i="2"/>
  <c r="K6" i="2"/>
  <c r="K35" i="2"/>
  <c r="J6" i="2"/>
  <c r="H6" i="2"/>
  <c r="G6" i="2"/>
  <c r="E6" i="2"/>
  <c r="E35" i="2"/>
  <c r="D6" i="2"/>
  <c r="D35" i="2"/>
  <c r="D5" i="2"/>
  <c r="D4" i="2"/>
  <c r="D5" i="1"/>
  <c r="D4" i="1"/>
  <c r="G4" i="1"/>
  <c r="J4" i="1"/>
  <c r="M4" i="1"/>
  <c r="P4" i="1"/>
  <c r="S4" i="1"/>
  <c r="V4" i="1"/>
  <c r="G5" i="1"/>
  <c r="J5" i="1"/>
  <c r="M5" i="1"/>
  <c r="P5" i="1"/>
  <c r="S5" i="1"/>
  <c r="V5" i="1"/>
  <c r="D6" i="1"/>
  <c r="E6" i="1"/>
  <c r="G6" i="1"/>
  <c r="H6" i="1"/>
  <c r="J6" i="1"/>
  <c r="K6" i="1"/>
  <c r="M6" i="1"/>
  <c r="N6" i="1"/>
  <c r="P6" i="1"/>
  <c r="Q6" i="1"/>
  <c r="S6" i="1"/>
  <c r="T6" i="1"/>
  <c r="V6" i="1"/>
  <c r="W6" i="1"/>
  <c r="D33" i="1"/>
  <c r="G33" i="1"/>
  <c r="J33" i="1"/>
  <c r="M33" i="1"/>
  <c r="P33" i="1"/>
  <c r="S33" i="1"/>
  <c r="V33" i="1"/>
  <c r="B34" i="1"/>
  <c r="L35" i="2"/>
  <c r="O35" i="2"/>
  <c r="F35" i="2"/>
  <c r="M35" i="2"/>
  <c r="I35" i="2"/>
  <c r="C35" i="2"/>
  <c r="E34" i="1" l="1"/>
  <c r="K34" i="1"/>
  <c r="Q34" i="1"/>
  <c r="S34" i="1"/>
  <c r="M34" i="1"/>
  <c r="J34" i="1"/>
  <c r="D34" i="1"/>
  <c r="T34" i="1"/>
  <c r="N34" i="1"/>
  <c r="H34" i="1"/>
  <c r="G34" i="1"/>
</calcChain>
</file>

<file path=xl/sharedStrings.xml><?xml version="1.0" encoding="utf-8"?>
<sst xmlns="http://schemas.openxmlformats.org/spreadsheetml/2006/main" count="135" uniqueCount="31">
  <si>
    <t xml:space="preserve">      HN</t>
  </si>
  <si>
    <t>LME</t>
  </si>
  <si>
    <t>dny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</si>
  <si>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</si>
  <si>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</si>
  <si>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</si>
  <si>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</si>
  <si>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</si>
  <si>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</si>
  <si>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</si>
  <si>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</si>
  <si>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</si>
  <si>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</si>
  <si>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</si>
  <si>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</si>
  <si>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</si>
  <si>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</si>
  <si>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</si>
  <si>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LME FX</t>
  </si>
  <si>
    <t>Cu cash Buyer</t>
  </si>
  <si>
    <r>
      <t xml:space="preserve">Cu cash seller </t>
    </r>
    <r>
      <rPr>
        <sz val="10"/>
        <rFont val="Calibri"/>
        <family val="2"/>
        <charset val="238"/>
      </rPr>
      <t xml:space="preserve">&amp; </t>
    </r>
    <r>
      <rPr>
        <sz val="10"/>
        <rFont val="Century Gothic"/>
        <family val="2"/>
      </rPr>
      <t>Settl.</t>
    </r>
  </si>
  <si>
    <t>Cu 3 month Buyer</t>
  </si>
  <si>
    <t>Cu 3 months Seller</t>
  </si>
  <si>
    <t>listopad 2014</t>
  </si>
  <si>
    <t>November 2025</t>
  </si>
  <si>
    <t>days</t>
  </si>
  <si>
    <t xml:space="preserve">bez záruky     without guarantee     </t>
  </si>
  <si>
    <t>ECB</t>
  </si>
  <si>
    <t>BFIX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</si>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</sst>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</numFmts>
  <fonts count="9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sz val="10"/>
      <name val="Calibri"/>
      <family val="2"/>
      <charset val="238"/>
    </font>
    <font>
      <sz val="8"/>
      <name val="Century Gothic"/>
      <family val="2"/>
      <charset val="238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5" xfId="1" applyFont="1" applyBorder="1" applyAlignment="1">
      <alignment horizontal="center"/>
    </xf>
    <xf numFmtId="164" fontId="3" fillId="0" borderId="6" xfId="1" applyNumberFormat="1" applyFont="1" applyBorder="1"/>
    <xf numFmtId="164" fontId="3" fillId="0" borderId="0" xfId="1" applyNumberFormat="1" applyFont="1"/>
    <xf numFmtId="164" fontId="3" fillId="0" borderId="7" xfId="1" applyNumberFormat="1" applyFont="1" applyBorder="1"/>
    <xf numFmtId="0" fontId="3" fillId="0" borderId="0" xfId="1" applyFont="1"/>
    <xf numFmtId="0" fontId="3" fillId="0" borderId="6" xfId="1" applyFont="1" applyBorder="1"/>
    <xf numFmtId="0" fontId="4" fillId="0" borderId="0" xfId="1" applyFont="1" applyAlignment="1">
      <alignment horizontal="center"/>
    </xf>
    <xf numFmtId="0" fontId="4" fillId="0" borderId="8" xfId="1" applyFont="1" applyBorder="1" applyAlignment="1">
      <alignment horizontal="center"/>
    </xf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0" fontId="3" fillId="0" borderId="14" xfId="1" applyFont="1" applyBorder="1"/>
    <xf numFmtId="0" fontId="3" fillId="0" borderId="9" xfId="1" applyFont="1" applyBorder="1"/>
    <xf numFmtId="164" fontId="3" fillId="0" borderId="15" xfId="1" applyNumberFormat="1" applyFont="1" applyBorder="1"/>
    <xf numFmtId="0" fontId="4" fillId="0" borderId="11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3" fillId="0" borderId="17" xfId="1" applyFont="1" applyBorder="1"/>
    <xf numFmtId="167" fontId="3" fillId="0" borderId="17" xfId="1" applyNumberFormat="1" applyFont="1" applyBorder="1"/>
    <xf numFmtId="4" fontId="3" fillId="0" borderId="18" xfId="1" applyNumberFormat="1" applyFont="1" applyBorder="1"/>
    <xf numFmtId="4" fontId="3" fillId="0" borderId="17" xfId="1" applyNumberFormat="1" applyFont="1" applyBorder="1"/>
    <xf numFmtId="166" fontId="3" fillId="0" borderId="17" xfId="1" applyNumberFormat="1" applyFont="1" applyBorder="1"/>
    <xf numFmtId="166" fontId="3" fillId="0" borderId="19" xfId="1" applyNumberFormat="1" applyFont="1" applyBorder="1"/>
    <xf numFmtId="165" fontId="3" fillId="0" borderId="17" xfId="1" applyNumberFormat="1" applyFont="1" applyBorder="1"/>
    <xf numFmtId="0" fontId="3" fillId="0" borderId="20" xfId="1" applyFont="1" applyBorder="1" applyAlignment="1">
      <alignment horizontal="center"/>
    </xf>
    <xf numFmtId="0" fontId="3" fillId="0" borderId="19" xfId="1" applyFont="1" applyBorder="1"/>
    <xf numFmtId="167" fontId="3" fillId="0" borderId="19" xfId="1" applyNumberFormat="1" applyFont="1" applyBorder="1"/>
    <xf numFmtId="165" fontId="3" fillId="0" borderId="19" xfId="1" applyNumberFormat="1" applyFont="1" applyBorder="1"/>
    <xf numFmtId="0" fontId="3" fillId="0" borderId="21" xfId="1" applyFont="1" applyBorder="1" applyAlignment="1">
      <alignment horizontal="center"/>
    </xf>
    <xf numFmtId="0" fontId="3" fillId="0" borderId="22" xfId="1" applyFont="1" applyBorder="1" applyAlignment="1">
      <alignment horizontal="center"/>
    </xf>
    <xf numFmtId="0" fontId="3" fillId="0" borderId="23" xfId="1" applyFont="1" applyBorder="1"/>
    <xf numFmtId="4" fontId="4" fillId="0" borderId="24" xfId="1" applyNumberFormat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49" fontId="2" fillId="0" borderId="2" xfId="1" applyNumberFormat="1" applyFont="1" applyBorder="1" applyAlignment="1">
      <alignment horizontal="left"/>
    </xf>
    <xf numFmtId="0" fontId="3" fillId="0" borderId="25" xfId="1" applyFont="1" applyBorder="1"/>
    <xf numFmtId="0" fontId="3" fillId="0" borderId="10" xfId="1" applyFont="1" applyBorder="1"/>
    <xf numFmtId="0" fontId="3" fillId="0" borderId="26" xfId="1" applyFont="1" applyBorder="1" applyAlignment="1">
      <alignment horizontal="center"/>
    </xf>
    <xf numFmtId="0" fontId="3" fillId="0" borderId="27" xfId="1" applyFont="1" applyBorder="1" applyAlignment="1">
      <alignment horizontal="center"/>
    </xf>
    <xf numFmtId="164" fontId="3" fillId="0" borderId="2" xfId="1" applyNumberFormat="1" applyFont="1" applyBorder="1" applyAlignment="1">
      <alignment horizontal="left"/>
    </xf>
    <xf numFmtId="0" fontId="4" fillId="0" borderId="28" xfId="1" applyFont="1" applyBorder="1" applyAlignment="1">
      <alignment horizontal="center"/>
    </xf>
    <xf numFmtId="0" fontId="4" fillId="0" borderId="29" xfId="1" applyFont="1" applyBorder="1"/>
    <xf numFmtId="0" fontId="4" fillId="0" borderId="30" xfId="1" applyFont="1" applyBorder="1" applyAlignment="1">
      <alignment horizontal="center"/>
    </xf>
    <xf numFmtId="167" fontId="3" fillId="0" borderId="31" xfId="1" applyNumberFormat="1" applyFont="1" applyBorder="1"/>
    <xf numFmtId="4" fontId="3" fillId="0" borderId="19" xfId="1" applyNumberFormat="1" applyFont="1" applyBorder="1"/>
    <xf numFmtId="4" fontId="6" fillId="0" borderId="24" xfId="1" applyNumberFormat="1" applyFont="1" applyBorder="1"/>
    <xf numFmtId="0" fontId="3" fillId="0" borderId="32" xfId="1" applyFont="1" applyBorder="1" applyAlignment="1">
      <alignment horizontal="center"/>
    </xf>
    <xf numFmtId="0" fontId="3" fillId="0" borderId="33" xfId="1" applyFont="1" applyBorder="1"/>
    <xf numFmtId="167" fontId="3" fillId="0" borderId="33" xfId="1" applyNumberFormat="1" applyFont="1" applyBorder="1"/>
    <xf numFmtId="166" fontId="3" fillId="0" borderId="33" xfId="1" applyNumberFormat="1" applyFont="1" applyBorder="1"/>
    <xf numFmtId="165" fontId="3" fillId="0" borderId="33" xfId="1" applyNumberFormat="1" applyFont="1" applyBorder="1"/>
    <xf numFmtId="169" fontId="7" fillId="2" borderId="23" xfId="1" applyNumberFormat="1" applyFont="1" applyFill="1" applyBorder="1"/>
    <xf numFmtId="168" fontId="7" fillId="2" borderId="23" xfId="1" applyNumberFormat="1" applyFont="1" applyFill="1" applyBorder="1"/>
    <xf numFmtId="4" fontId="7" fillId="2" borderId="23" xfId="1" applyNumberFormat="1" applyFont="1" applyFill="1" applyBorder="1"/>
    <xf numFmtId="0" fontId="8" fillId="0" borderId="34" xfId="1" applyFont="1" applyBorder="1" applyAlignment="1">
      <alignment horizontal="center"/>
    </xf>
    <xf numFmtId="0" fontId="8" fillId="0" borderId="3" xfId="1" applyFont="1" applyBorder="1" applyAlignment="1">
      <alignment horizontal="center"/>
    </xf>
    <xf numFmtId="0" fontId="4" fillId="0" borderId="35" xfId="1" applyFont="1" applyBorder="1" applyAlignment="1">
      <alignment horizontal="center"/>
    </xf>
    <xf numFmtId="166" fontId="4" fillId="0" borderId="36" xfId="1" applyNumberFormat="1" applyFont="1" applyBorder="1" applyAlignment="1">
      <alignment horizontal="center"/>
    </xf>
    <xf numFmtId="165" fontId="4" fillId="0" borderId="28" xfId="1" applyNumberFormat="1" applyFont="1" applyBorder="1" applyAlignment="1">
      <alignment horizontal="center"/>
    </xf>
    <xf numFmtId="0" fontId="4" fillId="0" borderId="28" xfId="1" applyFont="1" applyBorder="1"/>
    <xf numFmtId="165" fontId="4" fillId="0" borderId="35" xfId="1" applyNumberFormat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165" fontId="4" fillId="0" borderId="36" xfId="1" applyNumberFormat="1" applyFont="1" applyBorder="1"/>
    <xf numFmtId="0" fontId="3" fillId="0" borderId="13" xfId="1" applyFont="1" applyBorder="1"/>
    <xf numFmtId="166" fontId="3" fillId="0" borderId="19" xfId="1" applyNumberFormat="1" applyFont="1" applyBorder="1" applyAlignment="1">
      <alignment horizontal="center"/>
    </xf>
    <xf numFmtId="165" fontId="3" fillId="0" borderId="19" xfId="1" applyNumberFormat="1" applyFont="1" applyBorder="1" applyAlignment="1">
      <alignment horizontal="center"/>
    </xf>
    <xf numFmtId="168" fontId="7" fillId="2" borderId="23" xfId="1" applyNumberFormat="1" applyFont="1" applyFill="1" applyBorder="1" applyAlignment="1">
      <alignment horizontal="center"/>
    </xf>
    <xf numFmtId="169" fontId="7" fillId="2" borderId="23" xfId="1" applyNumberFormat="1" applyFont="1" applyFill="1" applyBorder="1" applyAlignment="1">
      <alignment horizontal="center"/>
    </xf>
    <xf numFmtId="167" fontId="3" fillId="0" borderId="17" xfId="1" applyNumberFormat="1" applyFont="1" applyBorder="1" applyAlignment="1">
      <alignment horizontal="center"/>
    </xf>
    <xf numFmtId="4" fontId="3" fillId="0" borderId="18" xfId="1" applyNumberFormat="1" applyFont="1" applyBorder="1" applyAlignment="1">
      <alignment horizontal="center"/>
    </xf>
    <xf numFmtId="4" fontId="3" fillId="0" borderId="17" xfId="1" applyNumberFormat="1" applyFont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167" fontId="3" fillId="0" borderId="19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168" fontId="7" fillId="0" borderId="23" xfId="1" applyNumberFormat="1" applyFont="1" applyBorder="1" applyAlignment="1">
      <alignment horizontal="center"/>
    </xf>
    <xf numFmtId="4" fontId="7" fillId="2" borderId="23" xfId="1" applyNumberFormat="1" applyFont="1" applyFill="1" applyBorder="1" applyAlignment="1">
      <alignment horizontal="center"/>
    </xf>
    <xf numFmtId="4" fontId="4" fillId="0" borderId="24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B2259CB8-82AE-4641-82BD-8D62D23621A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DAEDB-56DD-4244-B2CE-03C6A92D0175}">
  <dimension ref="A1:AB35"/>
  <sheetViews>
    <sheetView tabSelected="1" workbookViewId="0">
      <pane xSplit="1" topLeftCell="B1" activePane="topRight" state="frozen"/>
      <selection pane="topRight" activeCell="C17" sqref="C17"/>
    </sheetView>
  </sheetViews>
  <sheetFormatPr defaultRowHeight="12.75" x14ac:dyDescent="0.2"/>
  <cols>
    <col min="1" max="1" width="15" customWidth="1"/>
    <col min="2" max="2" width="8.7109375" customWidth="1"/>
    <col min="4" max="4" width="8.5703125" customWidth="1"/>
    <col min="5" max="5" width="10.5703125" customWidth="1"/>
    <col min="17" max="17" width="9.85546875" customWidth="1"/>
    <col min="21" max="21" width="9.7109375" customWidth="1"/>
    <col min="23" max="23" width="10.5703125" customWidth="1"/>
    <col min="28" max="28" width="9.5703125" bestFit="1" customWidth="1"/>
  </cols>
  <sheetData>
    <row r="1" spans="1:28" ht="14.25" x14ac:dyDescent="0.3">
      <c r="A1" s="44" t="s">
        <v>24</v>
      </c>
      <c r="B1" s="1"/>
      <c r="C1" s="2" t="s">
        <v>17</v>
      </c>
      <c r="D1" s="3"/>
      <c r="E1" s="3"/>
      <c r="F1" s="2" t="s">
        <v>11</v>
      </c>
      <c r="G1" s="3"/>
      <c r="H1" s="4"/>
      <c r="I1" s="5" t="s">
        <v>12</v>
      </c>
      <c r="J1" s="3"/>
      <c r="K1" s="3"/>
      <c r="L1" s="6" t="s">
        <v>13</v>
      </c>
      <c r="M1" s="3"/>
      <c r="N1" s="3"/>
      <c r="O1" s="1" t="s">
        <v>14</v>
      </c>
      <c r="P1" s="3"/>
      <c r="Q1" s="3"/>
      <c r="R1" s="6" t="s">
        <v>15</v>
      </c>
      <c r="S1" s="3"/>
      <c r="T1" s="4"/>
      <c r="U1" s="5" t="s">
        <v>16</v>
      </c>
      <c r="V1" s="3"/>
      <c r="W1" s="3"/>
      <c r="X1" s="64" t="s">
        <v>27</v>
      </c>
      <c r="Y1" s="64" t="s">
        <v>28</v>
      </c>
      <c r="Z1" s="65" t="s">
        <v>18</v>
      </c>
      <c r="AA1" s="68" t="s">
        <v>29</v>
      </c>
      <c r="AB1" s="69" t="s">
        <v>30</v>
      </c>
    </row>
    <row r="2" spans="1:28" ht="14.25" x14ac:dyDescent="0.3">
      <c r="A2" s="7" t="s">
        <v>4</v>
      </c>
      <c r="B2" s="47" t="s">
        <v>1</v>
      </c>
      <c r="C2" s="8" t="s">
        <v>9</v>
      </c>
      <c r="D2" s="9" t="s">
        <v>6</v>
      </c>
      <c r="E2" s="9" t="s">
        <v>10</v>
      </c>
      <c r="F2" s="8" t="s">
        <v>9</v>
      </c>
      <c r="G2" s="9" t="s">
        <v>6</v>
      </c>
      <c r="H2" s="10" t="s">
        <v>10</v>
      </c>
      <c r="I2" s="11" t="s">
        <v>9</v>
      </c>
      <c r="J2" s="9" t="s">
        <v>6</v>
      </c>
      <c r="K2" s="9" t="s">
        <v>10</v>
      </c>
      <c r="L2" s="12" t="s">
        <v>9</v>
      </c>
      <c r="M2" s="9" t="s">
        <v>6</v>
      </c>
      <c r="N2" s="9" t="s">
        <v>10</v>
      </c>
      <c r="O2" s="45" t="s">
        <v>9</v>
      </c>
      <c r="P2" s="9" t="s">
        <v>6</v>
      </c>
      <c r="Q2" s="9" t="s">
        <v>10</v>
      </c>
      <c r="R2" s="12" t="s">
        <v>9</v>
      </c>
      <c r="S2" s="9" t="s">
        <v>6</v>
      </c>
      <c r="T2" s="10" t="s">
        <v>10</v>
      </c>
      <c r="U2" s="11" t="s">
        <v>9</v>
      </c>
      <c r="V2" s="9" t="s">
        <v>6</v>
      </c>
      <c r="W2" s="9" t="s">
        <v>10</v>
      </c>
      <c r="X2" s="66" t="s">
        <v>5</v>
      </c>
      <c r="Y2" s="66" t="s">
        <v>5</v>
      </c>
      <c r="Z2" s="13" t="s">
        <v>5</v>
      </c>
      <c r="AA2" s="70" t="s">
        <v>7</v>
      </c>
      <c r="AB2" s="71" t="s">
        <v>8</v>
      </c>
    </row>
    <row r="3" spans="1:28" ht="15" thickBot="1" x14ac:dyDescent="0.35">
      <c r="A3" s="14" t="s">
        <v>3</v>
      </c>
      <c r="B3" s="48" t="s">
        <v>25</v>
      </c>
      <c r="C3" s="15"/>
      <c r="D3" s="16"/>
      <c r="E3" s="17"/>
      <c r="F3" s="15"/>
      <c r="G3" s="18"/>
      <c r="H3" s="19"/>
      <c r="I3" s="20"/>
      <c r="J3" s="16"/>
      <c r="K3" s="18"/>
      <c r="L3" s="21"/>
      <c r="M3" s="16"/>
      <c r="N3" s="18"/>
      <c r="O3" s="46"/>
      <c r="P3" s="16"/>
      <c r="Q3" s="18"/>
      <c r="R3" s="21"/>
      <c r="S3" s="16"/>
      <c r="T3" s="22"/>
      <c r="U3" s="20"/>
      <c r="V3" s="16"/>
      <c r="W3" s="18"/>
      <c r="X3" s="67">
        <v>-3.0000000000000001E-3</v>
      </c>
      <c r="Y3" s="67">
        <v>-3.0000000000000001E-3</v>
      </c>
      <c r="Z3" s="23"/>
      <c r="AA3" s="72"/>
      <c r="AB3" s="73"/>
    </row>
    <row r="4" spans="1:28" ht="13.5" x14ac:dyDescent="0.25">
      <c r="A4" s="24">
        <v>1</v>
      </c>
      <c r="B4" s="25"/>
      <c r="C4" s="78"/>
      <c r="D4" s="79" t="str">
        <f t="shared" ref="D4:D9" si="0">IF(C4=0,"",C4/Z4)</f>
        <v/>
      </c>
      <c r="E4" s="80" t="s">
        <v>3</v>
      </c>
      <c r="F4" s="78"/>
      <c r="G4" s="80" t="str">
        <f t="shared" ref="G4:G9" si="1">IF(F4=0,"",F4/Z4)</f>
        <v/>
      </c>
      <c r="H4" s="80" t="s">
        <v>3</v>
      </c>
      <c r="I4" s="78"/>
      <c r="J4" s="80" t="str">
        <f t="shared" ref="J4:J9" si="2">IF(I4=0,"",I4/Z4)</f>
        <v/>
      </c>
      <c r="K4" s="80" t="s">
        <v>3</v>
      </c>
      <c r="L4" s="78"/>
      <c r="M4" s="80" t="str">
        <f t="shared" ref="M4:M9" si="3">IF(L4=0,"",L4/Z4)</f>
        <v/>
      </c>
      <c r="N4" s="80" t="s">
        <v>3</v>
      </c>
      <c r="O4" s="81"/>
      <c r="P4" s="80" t="str">
        <f t="shared" ref="P4:P9" si="4">IF(O4=0,"",O4/Z4)</f>
        <v/>
      </c>
      <c r="Q4" s="80" t="s">
        <v>3</v>
      </c>
      <c r="R4" s="78"/>
      <c r="S4" s="80" t="str">
        <f t="shared" ref="S4:S9" si="5">IF(R4=0,"",R4/Z4)</f>
        <v/>
      </c>
      <c r="T4" s="80" t="s">
        <v>3</v>
      </c>
      <c r="U4" s="81"/>
      <c r="V4" s="80" t="str">
        <f t="shared" ref="V4:V9" si="6">IF(U4=0,"",U4/Z4)</f>
        <v/>
      </c>
      <c r="W4" s="80" t="s">
        <v>3</v>
      </c>
      <c r="X4" s="29"/>
      <c r="Y4" s="29"/>
      <c r="Z4" s="29"/>
      <c r="AA4" s="35"/>
      <c r="AB4" s="31"/>
    </row>
    <row r="5" spans="1:28" ht="13.5" x14ac:dyDescent="0.25">
      <c r="A5" s="32">
        <v>2</v>
      </c>
      <c r="B5" s="33"/>
      <c r="C5" s="82"/>
      <c r="D5" s="79" t="str">
        <f t="shared" si="0"/>
        <v/>
      </c>
      <c r="E5" s="80" t="s">
        <v>3</v>
      </c>
      <c r="F5" s="82"/>
      <c r="G5" s="80" t="str">
        <f t="shared" si="1"/>
        <v/>
      </c>
      <c r="H5" s="80" t="s">
        <v>3</v>
      </c>
      <c r="I5" s="82"/>
      <c r="J5" s="80" t="str">
        <f t="shared" si="2"/>
        <v/>
      </c>
      <c r="K5" s="80" t="s">
        <v>3</v>
      </c>
      <c r="L5" s="82"/>
      <c r="M5" s="80" t="str">
        <f t="shared" si="3"/>
        <v/>
      </c>
      <c r="N5" s="80" t="s">
        <v>3</v>
      </c>
      <c r="O5" s="83"/>
      <c r="P5" s="80" t="str">
        <f t="shared" si="4"/>
        <v/>
      </c>
      <c r="Q5" s="80" t="s">
        <v>3</v>
      </c>
      <c r="R5" s="82"/>
      <c r="S5" s="80" t="str">
        <f t="shared" si="5"/>
        <v/>
      </c>
      <c r="T5" s="80" t="s">
        <v>3</v>
      </c>
      <c r="U5" s="83"/>
      <c r="V5" s="80" t="str">
        <f t="shared" si="6"/>
        <v/>
      </c>
      <c r="W5" s="80" t="s">
        <v>3</v>
      </c>
      <c r="X5" s="30"/>
      <c r="Y5" s="30"/>
      <c r="Z5" s="30"/>
      <c r="AA5" s="35"/>
      <c r="AB5" s="35"/>
    </row>
    <row r="6" spans="1:28" ht="13.5" x14ac:dyDescent="0.25">
      <c r="A6" s="32">
        <v>3</v>
      </c>
      <c r="B6" s="33">
        <v>1</v>
      </c>
      <c r="C6" s="82">
        <v>10872.5</v>
      </c>
      <c r="D6" s="79">
        <f t="shared" si="0"/>
        <v>9440.3924633151</v>
      </c>
      <c r="E6" s="80">
        <f>C6*AB6</f>
        <v>229866.39499999999</v>
      </c>
      <c r="F6" s="82">
        <v>2903</v>
      </c>
      <c r="G6" s="80">
        <f t="shared" si="1"/>
        <v>2520.6216896761312</v>
      </c>
      <c r="H6" s="80">
        <f>F6*AB6</f>
        <v>61375.225999999995</v>
      </c>
      <c r="I6" s="82">
        <v>2509</v>
      </c>
      <c r="J6" s="80">
        <f t="shared" si="2"/>
        <v>2178.5187114700011</v>
      </c>
      <c r="K6" s="80">
        <f>I6*AB6</f>
        <v>53045.277999999998</v>
      </c>
      <c r="L6" s="82">
        <v>3190</v>
      </c>
      <c r="M6" s="80">
        <f t="shared" si="3"/>
        <v>2769.81852913085</v>
      </c>
      <c r="N6" s="80">
        <f>L6*AB6</f>
        <v>67442.98</v>
      </c>
      <c r="O6" s="83">
        <v>14970</v>
      </c>
      <c r="P6" s="80">
        <f t="shared" si="4"/>
        <v>12998.176608491794</v>
      </c>
      <c r="Q6" s="80">
        <f>O6*AB6</f>
        <v>316495.74</v>
      </c>
      <c r="R6" s="82">
        <v>1995</v>
      </c>
      <c r="S6" s="80">
        <f t="shared" si="5"/>
        <v>1732.2219327949988</v>
      </c>
      <c r="T6" s="80">
        <f>R6*AB6</f>
        <v>42178.29</v>
      </c>
      <c r="U6" s="83">
        <v>36355</v>
      </c>
      <c r="V6" s="80">
        <f t="shared" si="6"/>
        <v>31566.380133715378</v>
      </c>
      <c r="W6" s="80">
        <f>U6*AB6</f>
        <v>768617.41</v>
      </c>
      <c r="X6" s="74">
        <v>1.1484000000000001</v>
      </c>
      <c r="Y6" s="74">
        <v>1.1489</v>
      </c>
      <c r="Z6" s="74">
        <v>1.1516999999999999</v>
      </c>
      <c r="AA6" s="75">
        <v>24.34</v>
      </c>
      <c r="AB6" s="75">
        <v>21.141999999999999</v>
      </c>
    </row>
    <row r="7" spans="1:28" ht="13.5" x14ac:dyDescent="0.25">
      <c r="A7" s="32">
        <v>4</v>
      </c>
      <c r="B7" s="33">
        <v>1</v>
      </c>
      <c r="C7" s="82">
        <v>10600.5</v>
      </c>
      <c r="D7" s="79">
        <f t="shared" si="0"/>
        <v>9226.6515797719549</v>
      </c>
      <c r="E7" s="80">
        <f>C7*AB7</f>
        <v>224847.20549999998</v>
      </c>
      <c r="F7" s="82">
        <v>2853</v>
      </c>
      <c r="G7" s="80">
        <f t="shared" si="1"/>
        <v>2483.2448428932021</v>
      </c>
      <c r="H7" s="80">
        <f>F7*AB7</f>
        <v>60514.982999999993</v>
      </c>
      <c r="I7" s="82">
        <v>2509</v>
      </c>
      <c r="J7" s="80">
        <f t="shared" si="2"/>
        <v>2183.8280094002957</v>
      </c>
      <c r="K7" s="80">
        <f>I7*AB7</f>
        <v>53218.398999999998</v>
      </c>
      <c r="L7" s="82">
        <v>3241</v>
      </c>
      <c r="M7" s="80">
        <f t="shared" si="3"/>
        <v>2820.9591783445035</v>
      </c>
      <c r="N7" s="80">
        <f>L7*AB7</f>
        <v>68744.850999999995</v>
      </c>
      <c r="O7" s="83">
        <v>14940</v>
      </c>
      <c r="P7" s="80">
        <f t="shared" si="4"/>
        <v>13003.742710418661</v>
      </c>
      <c r="Q7" s="80">
        <f>O7*AB7</f>
        <v>316892.33999999997</v>
      </c>
      <c r="R7" s="82">
        <v>1990</v>
      </c>
      <c r="S7" s="80">
        <f t="shared" si="5"/>
        <v>1732.0915658455913</v>
      </c>
      <c r="T7" s="80">
        <f>R7*AB7</f>
        <v>42209.89</v>
      </c>
      <c r="U7" s="83">
        <v>36100</v>
      </c>
      <c r="V7" s="80">
        <f t="shared" si="6"/>
        <v>31421.359561319521</v>
      </c>
      <c r="W7" s="80">
        <f>U7*AB7</f>
        <v>765717.1</v>
      </c>
      <c r="X7" s="74">
        <v>1.1460999999999999</v>
      </c>
      <c r="Y7" s="74">
        <v>1.1457999999999999</v>
      </c>
      <c r="Z7" s="74">
        <v>1.1489</v>
      </c>
      <c r="AA7" s="75">
        <v>24.375</v>
      </c>
      <c r="AB7" s="75">
        <v>21.210999999999999</v>
      </c>
    </row>
    <row r="8" spans="1:28" ht="13.5" x14ac:dyDescent="0.25">
      <c r="A8" s="32">
        <v>5</v>
      </c>
      <c r="B8" s="33">
        <v>1</v>
      </c>
      <c r="C8" s="82">
        <v>10603</v>
      </c>
      <c r="D8" s="79">
        <f t="shared" si="0"/>
        <v>9227.2213036289268</v>
      </c>
      <c r="E8" s="80">
        <f>C8*AB8</f>
        <v>224953.24800000002</v>
      </c>
      <c r="F8" s="82">
        <v>2838.5</v>
      </c>
      <c r="G8" s="80">
        <f t="shared" si="1"/>
        <v>2470.1940649203725</v>
      </c>
      <c r="H8" s="80">
        <f>F8*AB8</f>
        <v>60221.616000000002</v>
      </c>
      <c r="I8" s="82">
        <v>2509</v>
      </c>
      <c r="J8" s="80">
        <f t="shared" si="2"/>
        <v>2183.44791576016</v>
      </c>
      <c r="K8" s="80">
        <f>I8*AB8</f>
        <v>53230.944000000003</v>
      </c>
      <c r="L8" s="82">
        <v>3189</v>
      </c>
      <c r="M8" s="80">
        <f t="shared" si="3"/>
        <v>2775.215385954225</v>
      </c>
      <c r="N8" s="80">
        <f>L8*AB8</f>
        <v>67657.824000000008</v>
      </c>
      <c r="O8" s="83">
        <v>14840</v>
      </c>
      <c r="P8" s="80">
        <f t="shared" si="4"/>
        <v>12914.454790705769</v>
      </c>
      <c r="Q8" s="80">
        <f>O8*AB8</f>
        <v>314845.44</v>
      </c>
      <c r="R8" s="82">
        <v>2003</v>
      </c>
      <c r="S8" s="80">
        <f t="shared" si="5"/>
        <v>1743.1032982334</v>
      </c>
      <c r="T8" s="80">
        <f>R8*AB8</f>
        <v>42495.648000000001</v>
      </c>
      <c r="U8" s="83">
        <v>35610</v>
      </c>
      <c r="V8" s="80">
        <f t="shared" si="6"/>
        <v>30989.470020015666</v>
      </c>
      <c r="W8" s="80">
        <f>U8*AB8</f>
        <v>755501.76</v>
      </c>
      <c r="X8" s="74">
        <v>1.1462000000000001</v>
      </c>
      <c r="Y8" s="74">
        <v>1.1459999999999999</v>
      </c>
      <c r="Z8" s="74">
        <v>1.1491</v>
      </c>
      <c r="AA8" s="75">
        <v>24.375</v>
      </c>
      <c r="AB8" s="75">
        <v>21.216000000000001</v>
      </c>
    </row>
    <row r="9" spans="1:28" ht="13.5" x14ac:dyDescent="0.25">
      <c r="A9" s="32">
        <v>6</v>
      </c>
      <c r="B9" s="33">
        <v>1</v>
      </c>
      <c r="C9" s="82">
        <v>10723</v>
      </c>
      <c r="D9" s="79">
        <f t="shared" si="0"/>
        <v>9299.2802011967742</v>
      </c>
      <c r="E9" s="80">
        <f>C9*AB9</f>
        <v>226319.63800000001</v>
      </c>
      <c r="F9" s="82">
        <v>2861.5</v>
      </c>
      <c r="G9" s="80">
        <f t="shared" si="1"/>
        <v>2481.5714161824644</v>
      </c>
      <c r="H9" s="80">
        <f>F9*AB9</f>
        <v>60394.819000000003</v>
      </c>
      <c r="I9" s="82">
        <v>2509</v>
      </c>
      <c r="J9" s="80">
        <f t="shared" si="2"/>
        <v>2175.8737316798197</v>
      </c>
      <c r="K9" s="80">
        <f>I9*AB9</f>
        <v>52954.954000000005</v>
      </c>
      <c r="L9" s="82">
        <v>3186</v>
      </c>
      <c r="M9" s="80">
        <f t="shared" si="3"/>
        <v>2762.9867314196513</v>
      </c>
      <c r="N9" s="80">
        <f>L9*AB9</f>
        <v>67243.716</v>
      </c>
      <c r="O9" s="83">
        <v>14920</v>
      </c>
      <c r="P9" s="80">
        <f t="shared" si="4"/>
        <v>12939.033908594223</v>
      </c>
      <c r="Q9" s="80">
        <f>O9*AB9</f>
        <v>314901.52</v>
      </c>
      <c r="R9" s="82">
        <v>2000.5</v>
      </c>
      <c r="S9" s="80">
        <f t="shared" si="5"/>
        <v>1734.8885612696211</v>
      </c>
      <c r="T9" s="80">
        <f>R9*AB9</f>
        <v>42222.553</v>
      </c>
      <c r="U9" s="83">
        <v>35975</v>
      </c>
      <c r="V9" s="80">
        <f t="shared" si="6"/>
        <v>31198.508368745122</v>
      </c>
      <c r="W9" s="80">
        <f>U9*AB9</f>
        <v>759288.35000000009</v>
      </c>
      <c r="X9" s="74">
        <v>1.1503000000000001</v>
      </c>
      <c r="Y9" s="74">
        <v>1.1499999999999999</v>
      </c>
      <c r="Z9" s="74">
        <v>1.1531</v>
      </c>
      <c r="AA9" s="75">
        <v>24.34</v>
      </c>
      <c r="AB9" s="75">
        <v>21.106000000000002</v>
      </c>
    </row>
    <row r="10" spans="1:28" ht="13.5" x14ac:dyDescent="0.25">
      <c r="A10" s="32">
        <v>7</v>
      </c>
      <c r="B10" s="33">
        <v>1</v>
      </c>
      <c r="C10" s="82">
        <v>10720</v>
      </c>
      <c r="D10" s="79">
        <f t="shared" ref="D10:D17" si="7">IF(C10=0,"",C10/Z10)</f>
        <v>9276.5662859120803</v>
      </c>
      <c r="E10" s="80">
        <f t="shared" ref="E10:E17" si="8">C10*AB10</f>
        <v>225602.40000000002</v>
      </c>
      <c r="F10" s="82">
        <v>2841</v>
      </c>
      <c r="G10" s="80">
        <f t="shared" ref="G10:G17" si="9">IF(F10=0,"",F10/Z10)</f>
        <v>2458.4631360332296</v>
      </c>
      <c r="H10" s="80">
        <f t="shared" ref="H10:H17" si="10">F10*AB10</f>
        <v>59788.845000000008</v>
      </c>
      <c r="I10" s="82">
        <v>2509</v>
      </c>
      <c r="J10" s="80">
        <f t="shared" ref="J10:J17" si="11">IF(I10=0,"",I10/Z10)</f>
        <v>2171.1664935964004</v>
      </c>
      <c r="K10" s="80">
        <f t="shared" ref="K10:K17" si="12">I10*AB10</f>
        <v>52801.905000000006</v>
      </c>
      <c r="L10" s="82">
        <v>3190</v>
      </c>
      <c r="M10" s="80">
        <f t="shared" ref="M10:M17" si="13">IF(L10=0,"",L10/Z10)</f>
        <v>2760.4707511249567</v>
      </c>
      <c r="N10" s="80">
        <f t="shared" ref="N10:N17" si="14">L10*AB10</f>
        <v>67133.55</v>
      </c>
      <c r="O10" s="83">
        <v>14870</v>
      </c>
      <c r="P10" s="80">
        <f t="shared" ref="P10:P17" si="15">IF(O10=0,"",O10/Z10)</f>
        <v>12867.774316372448</v>
      </c>
      <c r="Q10" s="80">
        <f t="shared" ref="Q10:Q17" si="16">O10*AB10</f>
        <v>312939.15000000002</v>
      </c>
      <c r="R10" s="82">
        <v>2045</v>
      </c>
      <c r="S10" s="80">
        <f t="shared" ref="S10:S17" si="17">IF(R10=0,"",R10/Z10)</f>
        <v>1769.643475250952</v>
      </c>
      <c r="T10" s="80">
        <f t="shared" ref="T10:T17" si="18">R10*AB10</f>
        <v>43037.025000000001</v>
      </c>
      <c r="U10" s="83">
        <v>36050</v>
      </c>
      <c r="V10" s="80">
        <f t="shared" ref="V10:V17" si="19">IF(U10=0,"",U10/Z10)</f>
        <v>31195.915541709935</v>
      </c>
      <c r="W10" s="80">
        <f t="shared" ref="W10:W17" si="20">U10*AB10</f>
        <v>758672.25000000012</v>
      </c>
      <c r="X10" s="74"/>
      <c r="Y10" s="74"/>
      <c r="Z10" s="74">
        <v>1.1556</v>
      </c>
      <c r="AA10" s="75">
        <v>24.335000000000001</v>
      </c>
      <c r="AB10" s="75">
        <v>21.045000000000002</v>
      </c>
    </row>
    <row r="11" spans="1:28" ht="13.5" x14ac:dyDescent="0.25">
      <c r="A11" s="32">
        <v>8</v>
      </c>
      <c r="B11" s="33"/>
      <c r="C11" s="82"/>
      <c r="D11" s="79"/>
      <c r="E11" s="80"/>
      <c r="F11" s="82"/>
      <c r="G11" s="80"/>
      <c r="H11" s="80"/>
      <c r="I11" s="82"/>
      <c r="J11" s="80"/>
      <c r="K11" s="80"/>
      <c r="L11" s="82"/>
      <c r="M11" s="80"/>
      <c r="N11" s="80"/>
      <c r="O11" s="83"/>
      <c r="P11" s="80"/>
      <c r="Q11" s="80"/>
      <c r="R11" s="82"/>
      <c r="S11" s="80"/>
      <c r="T11" s="80"/>
      <c r="U11" s="83"/>
      <c r="V11" s="80"/>
      <c r="W11" s="80"/>
      <c r="X11" s="74"/>
      <c r="Y11" s="74"/>
      <c r="Z11" s="74"/>
      <c r="AA11" s="75"/>
      <c r="AB11" s="75"/>
    </row>
    <row r="12" spans="1:28" ht="13.5" x14ac:dyDescent="0.25">
      <c r="A12" s="32">
        <v>9</v>
      </c>
      <c r="B12" s="33"/>
      <c r="C12" s="82"/>
      <c r="D12" s="79"/>
      <c r="E12" s="80"/>
      <c r="F12" s="82"/>
      <c r="G12" s="80"/>
      <c r="H12" s="80"/>
      <c r="I12" s="82"/>
      <c r="J12" s="80"/>
      <c r="K12" s="80"/>
      <c r="L12" s="82"/>
      <c r="M12" s="80"/>
      <c r="N12" s="80"/>
      <c r="O12" s="83"/>
      <c r="P12" s="80"/>
      <c r="Q12" s="80"/>
      <c r="R12" s="82"/>
      <c r="S12" s="80"/>
      <c r="T12" s="80"/>
      <c r="U12" s="83"/>
      <c r="V12" s="80"/>
      <c r="W12" s="80"/>
      <c r="X12" s="74"/>
      <c r="Y12" s="74"/>
      <c r="Z12" s="74"/>
      <c r="AA12" s="75"/>
      <c r="AB12" s="75"/>
    </row>
    <row r="13" spans="1:28" ht="13.5" x14ac:dyDescent="0.25">
      <c r="A13" s="32">
        <v>10</v>
      </c>
      <c r="B13" s="33">
        <v>1</v>
      </c>
      <c r="C13" s="82">
        <v>10800</v>
      </c>
      <c r="D13" s="79">
        <f t="shared" si="7"/>
        <v>9336.0995850622403</v>
      </c>
      <c r="E13" s="80">
        <f t="shared" si="8"/>
        <v>226616.4</v>
      </c>
      <c r="F13" s="82">
        <v>2867.5</v>
      </c>
      <c r="G13" s="80">
        <f t="shared" si="9"/>
        <v>2478.8208852005532</v>
      </c>
      <c r="H13" s="80">
        <f t="shared" si="10"/>
        <v>60168.752500000002</v>
      </c>
      <c r="I13" s="82">
        <v>2509</v>
      </c>
      <c r="J13" s="80">
        <f t="shared" si="11"/>
        <v>2168.9142461964038</v>
      </c>
      <c r="K13" s="80">
        <f t="shared" si="12"/>
        <v>52646.347000000002</v>
      </c>
      <c r="L13" s="82">
        <v>3296</v>
      </c>
      <c r="M13" s="80">
        <f t="shared" si="13"/>
        <v>2849.2392807745505</v>
      </c>
      <c r="N13" s="80">
        <f t="shared" si="14"/>
        <v>69159.968000000008</v>
      </c>
      <c r="O13" s="83">
        <v>14920</v>
      </c>
      <c r="P13" s="80">
        <f t="shared" si="15"/>
        <v>12897.648686030429</v>
      </c>
      <c r="Q13" s="80">
        <f t="shared" si="16"/>
        <v>313066.36</v>
      </c>
      <c r="R13" s="82">
        <v>2043.5</v>
      </c>
      <c r="S13" s="80">
        <f t="shared" si="17"/>
        <v>1766.5110650069155</v>
      </c>
      <c r="T13" s="80">
        <f t="shared" si="18"/>
        <v>42878.760500000004</v>
      </c>
      <c r="U13" s="83">
        <v>36240</v>
      </c>
      <c r="V13" s="80">
        <f t="shared" si="19"/>
        <v>31327.800829875516</v>
      </c>
      <c r="W13" s="80">
        <f t="shared" si="20"/>
        <v>760423.92</v>
      </c>
      <c r="X13" s="74"/>
      <c r="Y13" s="74"/>
      <c r="Z13" s="74">
        <v>1.1568000000000001</v>
      </c>
      <c r="AA13" s="75">
        <v>24.28</v>
      </c>
      <c r="AB13" s="75">
        <v>20.983000000000001</v>
      </c>
    </row>
    <row r="14" spans="1:28" ht="13.5" x14ac:dyDescent="0.25">
      <c r="A14" s="32">
        <v>11</v>
      </c>
      <c r="B14" s="33">
        <v>1</v>
      </c>
      <c r="C14" s="82">
        <v>10777</v>
      </c>
      <c r="D14" s="79">
        <f t="shared" si="7"/>
        <v>9314.606741573034</v>
      </c>
      <c r="E14" s="80">
        <f t="shared" si="8"/>
        <v>226069.12900000002</v>
      </c>
      <c r="F14" s="82">
        <v>2841</v>
      </c>
      <c r="G14" s="80">
        <f t="shared" si="9"/>
        <v>2455.4883318928264</v>
      </c>
      <c r="H14" s="80">
        <f t="shared" si="10"/>
        <v>59595.656999999999</v>
      </c>
      <c r="I14" s="82">
        <v>2509</v>
      </c>
      <c r="J14" s="80">
        <f t="shared" si="11"/>
        <v>2168.5393258426966</v>
      </c>
      <c r="K14" s="80">
        <f t="shared" si="12"/>
        <v>52631.292999999998</v>
      </c>
      <c r="L14" s="82">
        <v>3172</v>
      </c>
      <c r="M14" s="80">
        <f t="shared" si="13"/>
        <v>2741.5730337078653</v>
      </c>
      <c r="N14" s="80">
        <f t="shared" si="14"/>
        <v>66539.043999999994</v>
      </c>
      <c r="O14" s="83">
        <v>14850</v>
      </c>
      <c r="P14" s="80">
        <f t="shared" si="15"/>
        <v>12834.917891097666</v>
      </c>
      <c r="Q14" s="80">
        <f t="shared" si="16"/>
        <v>311508.45</v>
      </c>
      <c r="R14" s="82">
        <v>2037</v>
      </c>
      <c r="S14" s="80">
        <f t="shared" si="17"/>
        <v>1760.5877268798617</v>
      </c>
      <c r="T14" s="80">
        <f t="shared" si="18"/>
        <v>42730.148999999998</v>
      </c>
      <c r="U14" s="83">
        <v>36300</v>
      </c>
      <c r="V14" s="80">
        <f t="shared" si="19"/>
        <v>31374.243733794294</v>
      </c>
      <c r="W14" s="80">
        <f t="shared" si="20"/>
        <v>761465.1</v>
      </c>
      <c r="X14" s="74"/>
      <c r="Y14" s="74"/>
      <c r="Z14" s="75">
        <v>1.157</v>
      </c>
      <c r="AA14" s="75">
        <v>24.285</v>
      </c>
      <c r="AB14" s="75">
        <v>20.977</v>
      </c>
    </row>
    <row r="15" spans="1:28" ht="13.5" x14ac:dyDescent="0.25">
      <c r="A15" s="32">
        <v>12</v>
      </c>
      <c r="B15" s="33">
        <v>1</v>
      </c>
      <c r="C15" s="82">
        <v>10833</v>
      </c>
      <c r="D15" s="79">
        <f t="shared" si="7"/>
        <v>9357.346462814201</v>
      </c>
      <c r="E15" s="80">
        <f t="shared" si="8"/>
        <v>226788.85499999998</v>
      </c>
      <c r="F15" s="82">
        <v>2856</v>
      </c>
      <c r="G15" s="80">
        <f t="shared" si="9"/>
        <v>2466.9603524229078</v>
      </c>
      <c r="H15" s="80">
        <f t="shared" si="10"/>
        <v>59790.359999999993</v>
      </c>
      <c r="I15" s="82">
        <v>2509</v>
      </c>
      <c r="J15" s="80">
        <f t="shared" si="11"/>
        <v>2167.2281247300684</v>
      </c>
      <c r="K15" s="80">
        <f t="shared" si="12"/>
        <v>52525.914999999994</v>
      </c>
      <c r="L15" s="82">
        <v>3179.5</v>
      </c>
      <c r="M15" s="80">
        <f t="shared" si="13"/>
        <v>2746.3937116696902</v>
      </c>
      <c r="N15" s="80">
        <f t="shared" si="14"/>
        <v>66562.83249999999</v>
      </c>
      <c r="O15" s="83">
        <v>14845</v>
      </c>
      <c r="P15" s="80">
        <f t="shared" si="15"/>
        <v>12822.838386455904</v>
      </c>
      <c r="Q15" s="80">
        <f t="shared" si="16"/>
        <v>310780.07499999995</v>
      </c>
      <c r="R15" s="82">
        <v>2044</v>
      </c>
      <c r="S15" s="80">
        <f t="shared" si="17"/>
        <v>1765.5696639889436</v>
      </c>
      <c r="T15" s="80">
        <f t="shared" si="18"/>
        <v>42791.14</v>
      </c>
      <c r="U15" s="83">
        <v>37000</v>
      </c>
      <c r="V15" s="80">
        <f t="shared" si="19"/>
        <v>31959.920532089491</v>
      </c>
      <c r="W15" s="80">
        <f t="shared" si="20"/>
        <v>774595</v>
      </c>
      <c r="X15" s="74"/>
      <c r="Y15" s="74"/>
      <c r="Z15" s="74">
        <v>1.1577</v>
      </c>
      <c r="AA15" s="75">
        <v>24.23</v>
      </c>
      <c r="AB15" s="75">
        <v>20.934999999999999</v>
      </c>
    </row>
    <row r="16" spans="1:28" ht="13.5" x14ac:dyDescent="0.25">
      <c r="A16" s="32">
        <v>13</v>
      </c>
      <c r="B16" s="33">
        <v>1</v>
      </c>
      <c r="C16" s="82">
        <v>10942</v>
      </c>
      <c r="D16" s="79">
        <f t="shared" si="7"/>
        <v>9414.0927471392915</v>
      </c>
      <c r="E16" s="80">
        <f t="shared" si="8"/>
        <v>227779.614</v>
      </c>
      <c r="F16" s="82">
        <v>2876</v>
      </c>
      <c r="G16" s="80">
        <f t="shared" si="9"/>
        <v>2474.4041985717972</v>
      </c>
      <c r="H16" s="80">
        <f t="shared" si="10"/>
        <v>59869.692000000003</v>
      </c>
      <c r="I16" s="82">
        <v>2509</v>
      </c>
      <c r="J16" s="80">
        <f t="shared" si="11"/>
        <v>2158.6509507011956</v>
      </c>
      <c r="K16" s="80">
        <f t="shared" si="12"/>
        <v>52229.853000000003</v>
      </c>
      <c r="L16" s="82">
        <v>3180</v>
      </c>
      <c r="M16" s="80">
        <f t="shared" si="13"/>
        <v>2735.9545728297339</v>
      </c>
      <c r="N16" s="80">
        <f t="shared" si="14"/>
        <v>66198.06</v>
      </c>
      <c r="O16" s="83">
        <v>14855</v>
      </c>
      <c r="P16" s="80">
        <f t="shared" si="15"/>
        <v>12780.693452637011</v>
      </c>
      <c r="Q16" s="80">
        <f t="shared" si="16"/>
        <v>309236.53499999997</v>
      </c>
      <c r="R16" s="82">
        <v>2058.5</v>
      </c>
      <c r="S16" s="80">
        <f t="shared" si="17"/>
        <v>1771.0573862169833</v>
      </c>
      <c r="T16" s="80">
        <f t="shared" si="18"/>
        <v>42851.794500000004</v>
      </c>
      <c r="U16" s="83">
        <v>37650</v>
      </c>
      <c r="V16" s="80">
        <f t="shared" si="19"/>
        <v>32392.669706616191</v>
      </c>
      <c r="W16" s="80">
        <f t="shared" si="20"/>
        <v>783760.05</v>
      </c>
      <c r="X16" s="74"/>
      <c r="Y16" s="74"/>
      <c r="Z16" s="74">
        <v>1.1623000000000001</v>
      </c>
      <c r="AA16" s="75">
        <v>24.19</v>
      </c>
      <c r="AB16" s="75">
        <v>20.817</v>
      </c>
    </row>
    <row r="17" spans="1:28" ht="13.5" x14ac:dyDescent="0.25">
      <c r="A17" s="32">
        <v>14</v>
      </c>
      <c r="B17" s="33">
        <v>1</v>
      </c>
      <c r="C17" s="82"/>
      <c r="D17" s="79"/>
      <c r="E17" s="80"/>
      <c r="F17" s="82"/>
      <c r="G17" s="80"/>
      <c r="H17" s="80"/>
      <c r="I17" s="82"/>
      <c r="J17" s="80"/>
      <c r="K17" s="80"/>
      <c r="L17" s="82"/>
      <c r="M17" s="80"/>
      <c r="N17" s="80"/>
      <c r="O17" s="83"/>
      <c r="P17" s="80"/>
      <c r="Q17" s="80"/>
      <c r="R17" s="82"/>
      <c r="S17" s="80"/>
      <c r="T17" s="80"/>
      <c r="U17" s="83"/>
      <c r="V17" s="80"/>
      <c r="W17" s="80"/>
      <c r="X17" s="74"/>
      <c r="Y17" s="74"/>
      <c r="Z17" s="74"/>
      <c r="AA17" s="75"/>
      <c r="AB17" s="75"/>
    </row>
    <row r="18" spans="1:28" ht="13.5" x14ac:dyDescent="0.25">
      <c r="A18" s="32">
        <v>15</v>
      </c>
      <c r="B18" s="33"/>
      <c r="C18" s="82"/>
      <c r="D18" s="79"/>
      <c r="E18" s="80"/>
      <c r="F18" s="82"/>
      <c r="G18" s="80"/>
      <c r="H18" s="80"/>
      <c r="I18" s="82"/>
      <c r="J18" s="80"/>
      <c r="K18" s="80"/>
      <c r="L18" s="82"/>
      <c r="M18" s="80"/>
      <c r="N18" s="80"/>
      <c r="O18" s="83"/>
      <c r="P18" s="80"/>
      <c r="Q18" s="80"/>
      <c r="R18" s="82"/>
      <c r="S18" s="80"/>
      <c r="T18" s="80"/>
      <c r="U18" s="83"/>
      <c r="V18" s="80"/>
      <c r="W18" s="80"/>
      <c r="X18" s="74"/>
      <c r="Y18" s="74"/>
      <c r="Z18" s="74"/>
      <c r="AA18" s="75"/>
      <c r="AB18" s="75"/>
    </row>
    <row r="19" spans="1:28" ht="13.5" x14ac:dyDescent="0.25">
      <c r="A19" s="32">
        <v>16</v>
      </c>
      <c r="B19" s="33"/>
      <c r="C19" s="82"/>
      <c r="D19" s="79"/>
      <c r="E19" s="80"/>
      <c r="F19" s="82"/>
      <c r="G19" s="80"/>
      <c r="H19" s="80"/>
      <c r="I19" s="82"/>
      <c r="J19" s="80"/>
      <c r="K19" s="80"/>
      <c r="L19" s="82"/>
      <c r="M19" s="80"/>
      <c r="N19" s="80"/>
      <c r="O19" s="83"/>
      <c r="P19" s="80"/>
      <c r="Q19" s="80"/>
      <c r="R19" s="82"/>
      <c r="S19" s="80"/>
      <c r="T19" s="80"/>
      <c r="U19" s="83"/>
      <c r="V19" s="80"/>
      <c r="W19" s="80"/>
      <c r="X19" s="74"/>
      <c r="Y19" s="74"/>
      <c r="Z19" s="74"/>
      <c r="AA19" s="75"/>
      <c r="AB19" s="75"/>
    </row>
    <row r="20" spans="1:28" ht="13.5" x14ac:dyDescent="0.25">
      <c r="A20" s="32">
        <v>17</v>
      </c>
      <c r="B20" s="33">
        <v>1</v>
      </c>
      <c r="C20" s="82"/>
      <c r="D20" s="79"/>
      <c r="E20" s="80"/>
      <c r="F20" s="82"/>
      <c r="G20" s="80"/>
      <c r="H20" s="80"/>
      <c r="I20" s="82"/>
      <c r="J20" s="80"/>
      <c r="K20" s="80"/>
      <c r="L20" s="82"/>
      <c r="M20" s="80"/>
      <c r="N20" s="80"/>
      <c r="O20" s="83"/>
      <c r="P20" s="80"/>
      <c r="Q20" s="80"/>
      <c r="R20" s="82"/>
      <c r="S20" s="80"/>
      <c r="T20" s="80"/>
      <c r="U20" s="83"/>
      <c r="V20" s="80"/>
      <c r="W20" s="80"/>
      <c r="X20" s="74"/>
      <c r="Y20" s="74"/>
      <c r="Z20" s="74"/>
      <c r="AA20" s="75"/>
      <c r="AB20" s="75"/>
    </row>
    <row r="21" spans="1:28" ht="13.5" x14ac:dyDescent="0.25">
      <c r="A21" s="32">
        <v>18</v>
      </c>
      <c r="B21" s="33">
        <v>1</v>
      </c>
      <c r="C21" s="82"/>
      <c r="D21" s="79"/>
      <c r="E21" s="80"/>
      <c r="F21" s="82"/>
      <c r="G21" s="80"/>
      <c r="H21" s="80"/>
      <c r="I21" s="82"/>
      <c r="J21" s="80"/>
      <c r="K21" s="80"/>
      <c r="L21" s="82"/>
      <c r="M21" s="80"/>
      <c r="N21" s="80"/>
      <c r="O21" s="83"/>
      <c r="P21" s="80"/>
      <c r="Q21" s="80"/>
      <c r="R21" s="82"/>
      <c r="S21" s="80"/>
      <c r="T21" s="80"/>
      <c r="U21" s="83"/>
      <c r="V21" s="80"/>
      <c r="W21" s="80"/>
      <c r="X21" s="74"/>
      <c r="Y21" s="74"/>
      <c r="Z21" s="74"/>
      <c r="AA21" s="75"/>
      <c r="AB21" s="75"/>
    </row>
    <row r="22" spans="1:28" ht="13.5" x14ac:dyDescent="0.25">
      <c r="A22" s="32">
        <v>19</v>
      </c>
      <c r="B22" s="33">
        <v>1</v>
      </c>
      <c r="C22" s="82"/>
      <c r="D22" s="79"/>
      <c r="E22" s="80"/>
      <c r="F22" s="82"/>
      <c r="G22" s="80"/>
      <c r="H22" s="80"/>
      <c r="I22" s="82"/>
      <c r="J22" s="80"/>
      <c r="K22" s="80"/>
      <c r="L22" s="82"/>
      <c r="M22" s="80"/>
      <c r="N22" s="80"/>
      <c r="O22" s="83"/>
      <c r="P22" s="80"/>
      <c r="Q22" s="80"/>
      <c r="R22" s="82"/>
      <c r="S22" s="80"/>
      <c r="T22" s="80"/>
      <c r="U22" s="83"/>
      <c r="V22" s="80"/>
      <c r="W22" s="80"/>
      <c r="X22" s="74"/>
      <c r="Y22" s="74"/>
      <c r="Z22" s="74"/>
      <c r="AA22" s="75"/>
      <c r="AB22" s="75"/>
    </row>
    <row r="23" spans="1:28" ht="13.5" x14ac:dyDescent="0.25">
      <c r="A23" s="32">
        <v>20</v>
      </c>
      <c r="B23" s="33">
        <v>1</v>
      </c>
      <c r="C23" s="82"/>
      <c r="D23" s="79"/>
      <c r="E23" s="80"/>
      <c r="F23" s="82"/>
      <c r="G23" s="80"/>
      <c r="H23" s="80"/>
      <c r="I23" s="82"/>
      <c r="J23" s="80"/>
      <c r="K23" s="80"/>
      <c r="L23" s="82"/>
      <c r="M23" s="80"/>
      <c r="N23" s="80"/>
      <c r="O23" s="83"/>
      <c r="P23" s="80"/>
      <c r="Q23" s="80"/>
      <c r="R23" s="82"/>
      <c r="S23" s="80"/>
      <c r="T23" s="80"/>
      <c r="U23" s="83"/>
      <c r="V23" s="80"/>
      <c r="W23" s="80"/>
      <c r="X23" s="74"/>
      <c r="Y23" s="74"/>
      <c r="Z23" s="74"/>
      <c r="AA23" s="75"/>
      <c r="AB23" s="75"/>
    </row>
    <row r="24" spans="1:28" ht="13.5" x14ac:dyDescent="0.25">
      <c r="A24" s="32">
        <v>21</v>
      </c>
      <c r="B24" s="33">
        <v>1</v>
      </c>
      <c r="C24" s="82"/>
      <c r="D24" s="79"/>
      <c r="E24" s="80"/>
      <c r="F24" s="82"/>
      <c r="G24" s="80"/>
      <c r="H24" s="80"/>
      <c r="I24" s="82"/>
      <c r="J24" s="80"/>
      <c r="K24" s="80"/>
      <c r="L24" s="82"/>
      <c r="M24" s="80"/>
      <c r="N24" s="80"/>
      <c r="O24" s="83"/>
      <c r="P24" s="80"/>
      <c r="Q24" s="80"/>
      <c r="R24" s="82"/>
      <c r="S24" s="80"/>
      <c r="T24" s="80"/>
      <c r="U24" s="83"/>
      <c r="V24" s="80"/>
      <c r="W24" s="80"/>
      <c r="X24" s="74"/>
      <c r="Y24" s="74"/>
      <c r="Z24" s="74"/>
      <c r="AA24" s="75"/>
      <c r="AB24" s="75"/>
    </row>
    <row r="25" spans="1:28" ht="13.5" x14ac:dyDescent="0.25">
      <c r="A25" s="32">
        <v>22</v>
      </c>
      <c r="B25" s="33"/>
      <c r="C25" s="82"/>
      <c r="D25" s="79"/>
      <c r="E25" s="80"/>
      <c r="F25" s="82"/>
      <c r="G25" s="80"/>
      <c r="H25" s="80"/>
      <c r="I25" s="82"/>
      <c r="J25" s="80"/>
      <c r="K25" s="80"/>
      <c r="L25" s="82"/>
      <c r="M25" s="80"/>
      <c r="N25" s="80"/>
      <c r="O25" s="83"/>
      <c r="P25" s="80"/>
      <c r="Q25" s="80"/>
      <c r="R25" s="82"/>
      <c r="S25" s="80"/>
      <c r="T25" s="80"/>
      <c r="U25" s="83"/>
      <c r="V25" s="80"/>
      <c r="W25" s="80"/>
      <c r="X25" s="74"/>
      <c r="Y25" s="74"/>
      <c r="Z25" s="74"/>
      <c r="AA25" s="75"/>
      <c r="AB25" s="75"/>
    </row>
    <row r="26" spans="1:28" ht="13.5" x14ac:dyDescent="0.25">
      <c r="A26" s="32">
        <v>23</v>
      </c>
      <c r="B26" s="33"/>
      <c r="C26" s="82"/>
      <c r="D26" s="79"/>
      <c r="E26" s="80"/>
      <c r="F26" s="82"/>
      <c r="G26" s="80"/>
      <c r="H26" s="80"/>
      <c r="I26" s="82"/>
      <c r="J26" s="80"/>
      <c r="K26" s="80"/>
      <c r="L26" s="82"/>
      <c r="M26" s="80"/>
      <c r="N26" s="80"/>
      <c r="O26" s="83"/>
      <c r="P26" s="80"/>
      <c r="Q26" s="80"/>
      <c r="R26" s="82"/>
      <c r="S26" s="80"/>
      <c r="T26" s="80"/>
      <c r="U26" s="83"/>
      <c r="V26" s="80"/>
      <c r="W26" s="80"/>
      <c r="X26" s="74"/>
      <c r="Y26" s="74"/>
      <c r="Z26" s="74"/>
      <c r="AA26" s="75"/>
      <c r="AB26" s="75"/>
    </row>
    <row r="27" spans="1:28" ht="13.5" x14ac:dyDescent="0.25">
      <c r="A27" s="32">
        <v>24</v>
      </c>
      <c r="B27" s="33">
        <v>1</v>
      </c>
      <c r="C27" s="82"/>
      <c r="D27" s="79"/>
      <c r="E27" s="80"/>
      <c r="F27" s="82"/>
      <c r="G27" s="80"/>
      <c r="H27" s="80"/>
      <c r="I27" s="82"/>
      <c r="J27" s="80"/>
      <c r="K27" s="80"/>
      <c r="L27" s="82"/>
      <c r="M27" s="80"/>
      <c r="N27" s="80"/>
      <c r="O27" s="83"/>
      <c r="P27" s="80"/>
      <c r="Q27" s="80"/>
      <c r="R27" s="82"/>
      <c r="S27" s="80"/>
      <c r="T27" s="80"/>
      <c r="U27" s="83"/>
      <c r="V27" s="80"/>
      <c r="W27" s="80"/>
      <c r="X27" s="74"/>
      <c r="Y27" s="74"/>
      <c r="Z27" s="74"/>
      <c r="AA27" s="75"/>
      <c r="AB27" s="75"/>
    </row>
    <row r="28" spans="1:28" ht="13.5" x14ac:dyDescent="0.25">
      <c r="A28" s="32">
        <v>25</v>
      </c>
      <c r="B28" s="33">
        <v>1</v>
      </c>
      <c r="C28" s="82"/>
      <c r="D28" s="79"/>
      <c r="E28" s="80"/>
      <c r="F28" s="82"/>
      <c r="G28" s="80"/>
      <c r="H28" s="80"/>
      <c r="I28" s="82"/>
      <c r="J28" s="80"/>
      <c r="K28" s="80"/>
      <c r="L28" s="82"/>
      <c r="M28" s="80"/>
      <c r="N28" s="80"/>
      <c r="O28" s="83"/>
      <c r="P28" s="80"/>
      <c r="Q28" s="80"/>
      <c r="R28" s="82"/>
      <c r="S28" s="80"/>
      <c r="T28" s="80"/>
      <c r="U28" s="83"/>
      <c r="V28" s="80"/>
      <c r="W28" s="80"/>
      <c r="X28" s="74"/>
      <c r="Y28" s="74"/>
      <c r="Z28" s="74"/>
      <c r="AA28" s="75"/>
      <c r="AB28" s="75"/>
    </row>
    <row r="29" spans="1:28" ht="13.5" x14ac:dyDescent="0.25">
      <c r="A29" s="32">
        <v>26</v>
      </c>
      <c r="B29" s="33">
        <v>1</v>
      </c>
      <c r="C29" s="82"/>
      <c r="D29" s="79"/>
      <c r="E29" s="80"/>
      <c r="F29" s="82"/>
      <c r="G29" s="80"/>
      <c r="H29" s="80"/>
      <c r="I29" s="82"/>
      <c r="J29" s="80"/>
      <c r="K29" s="80"/>
      <c r="L29" s="82"/>
      <c r="M29" s="80"/>
      <c r="N29" s="80"/>
      <c r="O29" s="83"/>
      <c r="P29" s="80"/>
      <c r="Q29" s="80"/>
      <c r="R29" s="82"/>
      <c r="S29" s="80"/>
      <c r="T29" s="80"/>
      <c r="U29" s="83"/>
      <c r="V29" s="80"/>
      <c r="W29" s="80"/>
      <c r="X29" s="74"/>
      <c r="Y29" s="74"/>
      <c r="Z29" s="74"/>
      <c r="AA29" s="75"/>
      <c r="AB29" s="75"/>
    </row>
    <row r="30" spans="1:28" ht="13.5" x14ac:dyDescent="0.25">
      <c r="A30" s="32">
        <v>27</v>
      </c>
      <c r="B30" s="33">
        <v>1</v>
      </c>
      <c r="C30" s="82"/>
      <c r="D30" s="79"/>
      <c r="E30" s="80"/>
      <c r="F30" s="82"/>
      <c r="G30" s="80"/>
      <c r="H30" s="80"/>
      <c r="I30" s="82"/>
      <c r="J30" s="80"/>
      <c r="K30" s="80"/>
      <c r="L30" s="82"/>
      <c r="M30" s="80"/>
      <c r="N30" s="80"/>
      <c r="O30" s="83"/>
      <c r="P30" s="80"/>
      <c r="Q30" s="80"/>
      <c r="R30" s="82"/>
      <c r="S30" s="80"/>
      <c r="T30" s="80"/>
      <c r="U30" s="83"/>
      <c r="V30" s="80"/>
      <c r="W30" s="80"/>
      <c r="X30" s="74"/>
      <c r="Y30" s="74"/>
      <c r="Z30" s="74"/>
      <c r="AA30" s="75"/>
      <c r="AB30" s="75"/>
    </row>
    <row r="31" spans="1:28" ht="13.5" x14ac:dyDescent="0.25">
      <c r="A31" s="32">
        <v>28</v>
      </c>
      <c r="B31" s="33">
        <v>1</v>
      </c>
      <c r="C31" s="82"/>
      <c r="D31" s="79"/>
      <c r="E31" s="80"/>
      <c r="F31" s="82"/>
      <c r="G31" s="80"/>
      <c r="H31" s="80"/>
      <c r="I31" s="82"/>
      <c r="J31" s="80"/>
      <c r="K31" s="80"/>
      <c r="L31" s="82"/>
      <c r="M31" s="80"/>
      <c r="N31" s="80"/>
      <c r="O31" s="83"/>
      <c r="P31" s="80"/>
      <c r="Q31" s="80"/>
      <c r="R31" s="82"/>
      <c r="S31" s="80"/>
      <c r="T31" s="80"/>
      <c r="U31" s="83"/>
      <c r="V31" s="80"/>
      <c r="W31" s="80"/>
      <c r="X31" s="74"/>
      <c r="Y31" s="74"/>
      <c r="Z31" s="74"/>
      <c r="AA31" s="75"/>
      <c r="AB31" s="75"/>
    </row>
    <row r="32" spans="1:28" ht="13.5" x14ac:dyDescent="0.25">
      <c r="A32" s="32">
        <v>29</v>
      </c>
      <c r="B32" s="33"/>
      <c r="C32" s="82"/>
      <c r="D32" s="79"/>
      <c r="E32" s="80"/>
      <c r="F32" s="82"/>
      <c r="G32" s="80"/>
      <c r="H32" s="80"/>
      <c r="I32" s="82"/>
      <c r="J32" s="80"/>
      <c r="K32" s="80"/>
      <c r="L32" s="82"/>
      <c r="M32" s="80"/>
      <c r="N32" s="80"/>
      <c r="O32" s="83"/>
      <c r="P32" s="80"/>
      <c r="Q32" s="80"/>
      <c r="R32" s="82"/>
      <c r="S32" s="80"/>
      <c r="T32" s="80"/>
      <c r="U32" s="83"/>
      <c r="V32" s="80"/>
      <c r="W32" s="80"/>
      <c r="X32" s="74"/>
      <c r="Y32" s="74"/>
      <c r="Z32" s="74"/>
      <c r="AA32" s="75"/>
      <c r="AB32" s="75"/>
    </row>
    <row r="33" spans="1:28" ht="14.25" thickBot="1" x14ac:dyDescent="0.3">
      <c r="A33" s="36">
        <v>30</v>
      </c>
      <c r="B33" s="33"/>
      <c r="C33" s="82"/>
      <c r="D33" s="79" t="str">
        <f>IF(C33=0,"",C33/Z33)</f>
        <v/>
      </c>
      <c r="E33" s="80" t="s">
        <v>3</v>
      </c>
      <c r="F33" s="82"/>
      <c r="G33" s="80" t="str">
        <f>IF(F33=0,"",F33/Z33)</f>
        <v/>
      </c>
      <c r="H33" s="80" t="s">
        <v>3</v>
      </c>
      <c r="I33" s="82"/>
      <c r="J33" s="80" t="str">
        <f>IF(I33=0,"",I33/Z33)</f>
        <v/>
      </c>
      <c r="K33" s="80" t="s">
        <v>3</v>
      </c>
      <c r="L33" s="82"/>
      <c r="M33" s="80" t="str">
        <f>IF(L33=0,"",L33/Z33)</f>
        <v/>
      </c>
      <c r="N33" s="80" t="s">
        <v>3</v>
      </c>
      <c r="O33" s="83"/>
      <c r="P33" s="80" t="str">
        <f>IF(O33=0,"",O33/Z33)</f>
        <v/>
      </c>
      <c r="Q33" s="80" t="s">
        <v>3</v>
      </c>
      <c r="R33" s="82"/>
      <c r="S33" s="80" t="str">
        <f>IF(R33=0,"",R33/Z33)</f>
        <v/>
      </c>
      <c r="T33" s="80" t="s">
        <v>3</v>
      </c>
      <c r="U33" s="83"/>
      <c r="V33" s="80" t="str">
        <f>IF(U33=0,"",U33/Z33)</f>
        <v/>
      </c>
      <c r="W33" s="80" t="s">
        <v>3</v>
      </c>
      <c r="X33" s="74"/>
      <c r="Y33" s="74"/>
      <c r="Z33" s="74"/>
      <c r="AA33" s="75"/>
      <c r="AB33" s="75"/>
    </row>
    <row r="34" spans="1:28" ht="15" thickBot="1" x14ac:dyDescent="0.35">
      <c r="A34" s="37"/>
      <c r="B34" s="38">
        <f>SUM(B4:B33)</f>
        <v>20</v>
      </c>
      <c r="C34" s="85">
        <f t="shared" ref="C34:U34" si="21">AVERAGE(C4:C33)</f>
        <v>10763.444444444445</v>
      </c>
      <c r="D34" s="86">
        <f t="shared" si="21"/>
        <v>9321.3619300459559</v>
      </c>
      <c r="E34" s="86">
        <f t="shared" si="21"/>
        <v>226538.09827777778</v>
      </c>
      <c r="F34" s="85">
        <f t="shared" si="21"/>
        <v>2859.7222222222222</v>
      </c>
      <c r="G34" s="86">
        <f t="shared" si="21"/>
        <v>2476.6409908659425</v>
      </c>
      <c r="H34" s="86">
        <f t="shared" si="21"/>
        <v>60191.105611111117</v>
      </c>
      <c r="I34" s="85">
        <f t="shared" si="21"/>
        <v>2509</v>
      </c>
      <c r="J34" s="86">
        <f t="shared" si="21"/>
        <v>2172.9075010418933</v>
      </c>
      <c r="K34" s="86">
        <f t="shared" si="21"/>
        <v>52809.432000000001</v>
      </c>
      <c r="L34" s="85">
        <f t="shared" si="21"/>
        <v>3202.6111111111113</v>
      </c>
      <c r="M34" s="86">
        <f t="shared" si="21"/>
        <v>2773.6234638840028</v>
      </c>
      <c r="N34" s="86">
        <f t="shared" si="21"/>
        <v>67409.202833333344</v>
      </c>
      <c r="O34" s="85">
        <f t="shared" si="21"/>
        <v>14890</v>
      </c>
      <c r="P34" s="86">
        <f t="shared" si="21"/>
        <v>12895.475638978212</v>
      </c>
      <c r="Q34" s="86">
        <f t="shared" si="21"/>
        <v>313407.29000000004</v>
      </c>
      <c r="R34" s="85">
        <f t="shared" si="21"/>
        <v>2024.0555555555557</v>
      </c>
      <c r="S34" s="86">
        <f t="shared" si="21"/>
        <v>1752.8527417208072</v>
      </c>
      <c r="T34" s="86">
        <f t="shared" si="21"/>
        <v>42599.472222222219</v>
      </c>
      <c r="U34" s="85">
        <f t="shared" si="21"/>
        <v>36364.444444444445</v>
      </c>
      <c r="V34" s="39"/>
      <c r="W34" s="39"/>
      <c r="X34" s="84"/>
      <c r="Y34" s="84"/>
      <c r="Z34" s="76">
        <f>AVERAGE(Z4:Z33)</f>
        <v>1.1546888888888889</v>
      </c>
      <c r="AA34" s="77">
        <f>AVERAGE(AA4:AA33)</f>
        <v>24.305555555555557</v>
      </c>
      <c r="AB34" s="77">
        <f>AVERAGE(AB4:AB33)</f>
        <v>21.048000000000002</v>
      </c>
    </row>
    <row r="35" spans="1:28" ht="14.25" x14ac:dyDescent="0.3">
      <c r="A35" s="40"/>
      <c r="B35" s="11"/>
      <c r="C35" s="9"/>
      <c r="D35" s="9"/>
      <c r="E35" s="9"/>
      <c r="F35" s="9"/>
      <c r="G35" s="9"/>
      <c r="H35" s="9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2" t="s">
        <v>26</v>
      </c>
      <c r="Y35" s="42"/>
      <c r="Z35" s="43"/>
      <c r="AA35" s="42"/>
      <c r="AB35" s="42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0B0C8-D765-42D1-BEF5-9F98746E8416}">
  <dimension ref="A1:P35"/>
  <sheetViews>
    <sheetView workbookViewId="0">
      <selection activeCell="O35" sqref="O35"/>
    </sheetView>
  </sheetViews>
  <sheetFormatPr defaultRowHeight="12.75" x14ac:dyDescent="0.2"/>
  <cols>
    <col min="1" max="1" width="8.42578125" customWidth="1"/>
    <col min="2" max="2" width="5.85546875" customWidth="1"/>
    <col min="5" max="5" width="10.140625" bestFit="1" customWidth="1"/>
    <col min="8" max="8" width="10.140625" bestFit="1" customWidth="1"/>
    <col min="11" max="11" width="10.140625" bestFit="1" customWidth="1"/>
    <col min="14" max="14" width="10.140625" bestFit="1" customWidth="1"/>
    <col min="15" max="15" width="10.5703125" bestFit="1" customWidth="1"/>
  </cols>
  <sheetData>
    <row r="1" spans="1:16" ht="14.25" x14ac:dyDescent="0.3">
      <c r="A1" s="44" t="s">
        <v>23</v>
      </c>
      <c r="B1" s="1"/>
      <c r="C1" s="2" t="s">
        <v>19</v>
      </c>
      <c r="D1" s="3"/>
      <c r="E1" s="4"/>
      <c r="F1" s="49" t="s">
        <v>20</v>
      </c>
      <c r="G1" s="3"/>
      <c r="H1" s="3"/>
      <c r="I1" s="49" t="s">
        <v>21</v>
      </c>
      <c r="J1" s="3"/>
      <c r="K1" s="3"/>
      <c r="L1" s="2" t="s">
        <v>22</v>
      </c>
      <c r="M1" s="3"/>
      <c r="N1" s="4"/>
      <c r="O1" s="50" t="s">
        <v>18</v>
      </c>
      <c r="P1" s="51" t="s">
        <v>0</v>
      </c>
    </row>
    <row r="2" spans="1:16" ht="14.25" x14ac:dyDescent="0.3">
      <c r="A2" s="7" t="s">
        <v>4</v>
      </c>
      <c r="B2" s="47" t="s">
        <v>1</v>
      </c>
      <c r="C2" s="8" t="s">
        <v>9</v>
      </c>
      <c r="D2" s="9" t="s">
        <v>6</v>
      </c>
      <c r="E2" s="10" t="s">
        <v>10</v>
      </c>
      <c r="F2" s="8" t="s">
        <v>9</v>
      </c>
      <c r="G2" s="9" t="s">
        <v>6</v>
      </c>
      <c r="H2" s="9" t="s">
        <v>10</v>
      </c>
      <c r="I2" s="8" t="s">
        <v>9</v>
      </c>
      <c r="J2" s="9" t="s">
        <v>6</v>
      </c>
      <c r="K2" s="9" t="s">
        <v>10</v>
      </c>
      <c r="L2" s="8" t="s">
        <v>9</v>
      </c>
      <c r="M2" s="9" t="s">
        <v>6</v>
      </c>
      <c r="N2" s="10" t="s">
        <v>10</v>
      </c>
      <c r="O2" s="13" t="s">
        <v>5</v>
      </c>
      <c r="P2" s="52" t="s">
        <v>8</v>
      </c>
    </row>
    <row r="3" spans="1:16" ht="15" thickBot="1" x14ac:dyDescent="0.35">
      <c r="A3" s="14" t="s">
        <v>3</v>
      </c>
      <c r="B3" s="48" t="s">
        <v>2</v>
      </c>
      <c r="C3" s="15"/>
      <c r="D3" s="16"/>
      <c r="E3" s="17"/>
      <c r="F3" s="15"/>
      <c r="G3" s="16"/>
      <c r="H3" s="17"/>
      <c r="I3" s="15"/>
      <c r="J3" s="16"/>
      <c r="K3" s="17"/>
      <c r="L3" s="15"/>
      <c r="M3" s="16"/>
      <c r="N3" s="19"/>
      <c r="O3" s="23" t="s">
        <v>3</v>
      </c>
      <c r="P3" s="46"/>
    </row>
    <row r="4" spans="1:16" ht="13.5" x14ac:dyDescent="0.25">
      <c r="A4" s="24">
        <v>1</v>
      </c>
      <c r="B4" s="25"/>
      <c r="C4" s="26"/>
      <c r="D4" s="27" t="str">
        <f t="shared" ref="D4:D34" si="0">IF(C4=0,"",C4/O4)</f>
        <v/>
      </c>
      <c r="E4" s="28" t="s">
        <v>3</v>
      </c>
      <c r="F4" s="26"/>
      <c r="G4" s="27" t="str">
        <f t="shared" ref="G4:G29" si="1">IF(F4=0,"",F4/O4)</f>
        <v/>
      </c>
      <c r="H4" s="28" t="s">
        <v>3</v>
      </c>
      <c r="I4" s="26"/>
      <c r="J4" s="27" t="str">
        <f t="shared" ref="J4:J29" si="2">IF(I4=0,"",I4/O4)</f>
        <v/>
      </c>
      <c r="K4" s="28" t="s">
        <v>3</v>
      </c>
      <c r="L4" s="26"/>
      <c r="M4" s="27" t="str">
        <f t="shared" ref="M4:M29" si="3">IF(L4=0,"",L4/O4)</f>
        <v/>
      </c>
      <c r="N4" s="28" t="s">
        <v>3</v>
      </c>
      <c r="O4" s="29"/>
      <c r="P4" s="31"/>
    </row>
    <row r="5" spans="1:16" ht="13.5" x14ac:dyDescent="0.25">
      <c r="A5" s="32">
        <v>2</v>
      </c>
      <c r="B5" s="33"/>
      <c r="C5" s="34"/>
      <c r="D5" s="27" t="str">
        <f t="shared" si="0"/>
        <v/>
      </c>
      <c r="E5" s="28" t="s">
        <v>3</v>
      </c>
      <c r="F5" s="34"/>
      <c r="G5" s="27" t="str">
        <f t="shared" si="1"/>
        <v/>
      </c>
      <c r="H5" s="28" t="s">
        <v>3</v>
      </c>
      <c r="I5" s="34"/>
      <c r="J5" s="27" t="str">
        <f t="shared" si="2"/>
        <v/>
      </c>
      <c r="K5" s="28" t="s">
        <v>3</v>
      </c>
      <c r="L5" s="34"/>
      <c r="M5" s="27" t="str">
        <f t="shared" si="3"/>
        <v/>
      </c>
      <c r="N5" s="28" t="s">
        <v>3</v>
      </c>
      <c r="O5" s="30"/>
      <c r="P5" s="35"/>
    </row>
    <row r="6" spans="1:16" ht="13.5" x14ac:dyDescent="0.25">
      <c r="A6" s="32">
        <v>3</v>
      </c>
      <c r="B6" s="33">
        <v>1</v>
      </c>
      <c r="C6" s="34">
        <v>6800</v>
      </c>
      <c r="D6" s="27">
        <f t="shared" si="0"/>
        <v>5442.1768707482988</v>
      </c>
      <c r="E6" s="28">
        <f t="shared" ref="E6:E30" si="4">C6*P6</f>
        <v>151252.4</v>
      </c>
      <c r="F6" s="34">
        <v>6801</v>
      </c>
      <c r="G6" s="27">
        <f t="shared" si="1"/>
        <v>5442.9771908763505</v>
      </c>
      <c r="H6" s="28">
        <f t="shared" ref="H6:H29" si="5">F6*P6</f>
        <v>151274.64299999998</v>
      </c>
      <c r="I6" s="34">
        <v>6729</v>
      </c>
      <c r="J6" s="27">
        <f t="shared" si="2"/>
        <v>5385.3541416566623</v>
      </c>
      <c r="K6" s="28">
        <f t="shared" ref="K6:K29" si="6">I6*P6</f>
        <v>149673.147</v>
      </c>
      <c r="L6" s="34">
        <v>6730</v>
      </c>
      <c r="M6" s="27">
        <f t="shared" si="3"/>
        <v>5386.1544617847139</v>
      </c>
      <c r="N6" s="28">
        <f t="shared" ref="N6:N29" si="7">L6*P6</f>
        <v>149695.38999999998</v>
      </c>
      <c r="O6" s="30">
        <v>1.2495000000000001</v>
      </c>
      <c r="P6" s="35">
        <v>22.242999999999999</v>
      </c>
    </row>
    <row r="7" spans="1:16" ht="13.5" x14ac:dyDescent="0.25">
      <c r="A7" s="32">
        <v>4</v>
      </c>
      <c r="B7" s="33">
        <v>1</v>
      </c>
      <c r="C7" s="34">
        <v>6705</v>
      </c>
      <c r="D7" s="27">
        <f t="shared" si="0"/>
        <v>5357.9990410739965</v>
      </c>
      <c r="E7" s="28">
        <f t="shared" si="4"/>
        <v>148904.63999999998</v>
      </c>
      <c r="F7" s="34">
        <v>6705.5</v>
      </c>
      <c r="G7" s="27">
        <f t="shared" si="1"/>
        <v>5358.3985935751953</v>
      </c>
      <c r="H7" s="28">
        <f t="shared" si="5"/>
        <v>148915.74399999998</v>
      </c>
      <c r="I7" s="34">
        <v>6660</v>
      </c>
      <c r="J7" s="27">
        <f t="shared" si="2"/>
        <v>5322.039315966118</v>
      </c>
      <c r="K7" s="28">
        <f t="shared" si="6"/>
        <v>147905.28</v>
      </c>
      <c r="L7" s="34">
        <v>6660.5</v>
      </c>
      <c r="M7" s="27">
        <f t="shared" si="3"/>
        <v>5322.4388684673168</v>
      </c>
      <c r="N7" s="28">
        <f t="shared" si="7"/>
        <v>147916.38399999999</v>
      </c>
      <c r="O7" s="30">
        <v>1.2514000000000001</v>
      </c>
      <c r="P7" s="35">
        <v>22.207999999999998</v>
      </c>
    </row>
    <row r="8" spans="1:16" ht="13.5" x14ac:dyDescent="0.25">
      <c r="A8" s="32">
        <v>5</v>
      </c>
      <c r="B8" s="33">
        <v>1</v>
      </c>
      <c r="C8" s="34">
        <v>6645.5</v>
      </c>
      <c r="D8" s="27">
        <f t="shared" si="0"/>
        <v>5327.4811608144937</v>
      </c>
      <c r="E8" s="28">
        <f t="shared" si="4"/>
        <v>148108.2585</v>
      </c>
      <c r="F8" s="34">
        <v>6646</v>
      </c>
      <c r="G8" s="27">
        <f t="shared" si="1"/>
        <v>5327.8819945486612</v>
      </c>
      <c r="H8" s="28">
        <f t="shared" si="5"/>
        <v>148119.402</v>
      </c>
      <c r="I8" s="34">
        <v>6583</v>
      </c>
      <c r="J8" s="27">
        <f t="shared" si="2"/>
        <v>5277.3769440436108</v>
      </c>
      <c r="K8" s="28">
        <f t="shared" si="6"/>
        <v>146715.321</v>
      </c>
      <c r="L8" s="34">
        <v>6584</v>
      </c>
      <c r="M8" s="27">
        <f t="shared" si="3"/>
        <v>5278.1786115119448</v>
      </c>
      <c r="N8" s="28">
        <f t="shared" si="7"/>
        <v>146737.60800000001</v>
      </c>
      <c r="O8" s="30">
        <v>1.2474000000000001</v>
      </c>
      <c r="P8" s="35">
        <v>22.286999999999999</v>
      </c>
    </row>
    <row r="9" spans="1:16" ht="13.5" x14ac:dyDescent="0.25">
      <c r="A9" s="32">
        <v>6</v>
      </c>
      <c r="B9" s="33">
        <v>1</v>
      </c>
      <c r="C9" s="34">
        <v>6680.5</v>
      </c>
      <c r="D9" s="27">
        <f t="shared" si="0"/>
        <v>5335.0103817281588</v>
      </c>
      <c r="E9" s="28">
        <f t="shared" si="4"/>
        <v>148246.9755</v>
      </c>
      <c r="F9" s="34">
        <v>6681</v>
      </c>
      <c r="G9" s="27">
        <f t="shared" si="1"/>
        <v>5335.4096789650221</v>
      </c>
      <c r="H9" s="28">
        <f t="shared" si="5"/>
        <v>148258.071</v>
      </c>
      <c r="I9" s="34">
        <v>6615</v>
      </c>
      <c r="J9" s="27">
        <f t="shared" si="2"/>
        <v>5282.7024436990896</v>
      </c>
      <c r="K9" s="28">
        <f t="shared" si="6"/>
        <v>146793.465</v>
      </c>
      <c r="L9" s="34">
        <v>6620</v>
      </c>
      <c r="M9" s="27">
        <f t="shared" si="3"/>
        <v>5286.6954160677205</v>
      </c>
      <c r="N9" s="28">
        <f t="shared" si="7"/>
        <v>146904.41999999998</v>
      </c>
      <c r="O9" s="30">
        <v>1.2522</v>
      </c>
      <c r="P9" s="35">
        <v>22.190999999999999</v>
      </c>
    </row>
    <row r="10" spans="1:16" ht="13.5" x14ac:dyDescent="0.25">
      <c r="A10" s="32">
        <v>7</v>
      </c>
      <c r="B10" s="33">
        <v>1</v>
      </c>
      <c r="C10" s="34">
        <v>6720</v>
      </c>
      <c r="D10" s="27">
        <f t="shared" si="0"/>
        <v>5421.9783766338551</v>
      </c>
      <c r="E10" s="28">
        <f t="shared" si="4"/>
        <v>150232.32000000001</v>
      </c>
      <c r="F10" s="34">
        <v>6720.5</v>
      </c>
      <c r="G10" s="27">
        <f t="shared" si="1"/>
        <v>5422.3817976440214</v>
      </c>
      <c r="H10" s="28">
        <f t="shared" si="5"/>
        <v>150243.49800000002</v>
      </c>
      <c r="I10" s="34">
        <v>6640</v>
      </c>
      <c r="J10" s="27">
        <f t="shared" si="2"/>
        <v>5357.4310150072615</v>
      </c>
      <c r="K10" s="28">
        <f t="shared" si="6"/>
        <v>148443.84</v>
      </c>
      <c r="L10" s="34">
        <v>6645</v>
      </c>
      <c r="M10" s="27">
        <f t="shared" si="3"/>
        <v>5361.4652251089237</v>
      </c>
      <c r="N10" s="28">
        <f t="shared" si="7"/>
        <v>148555.62000000002</v>
      </c>
      <c r="O10" s="30">
        <v>1.2394000000000001</v>
      </c>
      <c r="P10" s="35">
        <v>22.356000000000002</v>
      </c>
    </row>
    <row r="11" spans="1:16" ht="13.5" x14ac:dyDescent="0.25">
      <c r="A11" s="32">
        <v>8</v>
      </c>
      <c r="B11" s="33"/>
      <c r="C11" s="34"/>
      <c r="D11" s="27" t="str">
        <f t="shared" si="0"/>
        <v/>
      </c>
      <c r="E11" s="28" t="s">
        <v>3</v>
      </c>
      <c r="F11" s="34"/>
      <c r="G11" s="27" t="str">
        <f t="shared" si="1"/>
        <v/>
      </c>
      <c r="H11" s="28" t="s">
        <v>3</v>
      </c>
      <c r="I11" s="34"/>
      <c r="J11" s="27" t="str">
        <f t="shared" si="2"/>
        <v/>
      </c>
      <c r="K11" s="28" t="s">
        <v>3</v>
      </c>
      <c r="L11" s="34"/>
      <c r="M11" s="27" t="str">
        <f t="shared" si="3"/>
        <v/>
      </c>
      <c r="N11" s="28" t="s">
        <v>3</v>
      </c>
      <c r="O11" s="30"/>
      <c r="P11" s="35"/>
    </row>
    <row r="12" spans="1:16" ht="13.5" x14ac:dyDescent="0.25">
      <c r="A12" s="32">
        <v>9</v>
      </c>
      <c r="B12" s="33"/>
      <c r="C12" s="34"/>
      <c r="D12" s="27" t="str">
        <f t="shared" si="0"/>
        <v/>
      </c>
      <c r="E12" s="28" t="s">
        <v>3</v>
      </c>
      <c r="F12" s="34"/>
      <c r="G12" s="27" t="str">
        <f t="shared" si="1"/>
        <v/>
      </c>
      <c r="H12" s="28" t="s">
        <v>3</v>
      </c>
      <c r="I12" s="34"/>
      <c r="J12" s="27" t="str">
        <f t="shared" si="2"/>
        <v/>
      </c>
      <c r="K12" s="28" t="s">
        <v>3</v>
      </c>
      <c r="L12" s="34"/>
      <c r="M12" s="27" t="str">
        <f t="shared" si="3"/>
        <v/>
      </c>
      <c r="N12" s="28" t="s">
        <v>3</v>
      </c>
      <c r="O12" s="30"/>
      <c r="P12" s="35"/>
    </row>
    <row r="13" spans="1:16" ht="13.5" x14ac:dyDescent="0.25">
      <c r="A13" s="32">
        <v>10</v>
      </c>
      <c r="B13" s="33">
        <v>1</v>
      </c>
      <c r="C13" s="34">
        <v>6735</v>
      </c>
      <c r="D13" s="27">
        <f t="shared" si="0"/>
        <v>5393.1774503523384</v>
      </c>
      <c r="E13" s="28">
        <f t="shared" si="4"/>
        <v>148782.88500000001</v>
      </c>
      <c r="F13" s="34">
        <v>6735.5</v>
      </c>
      <c r="G13" s="27">
        <f t="shared" si="1"/>
        <v>5393.5778347213327</v>
      </c>
      <c r="H13" s="28">
        <f t="shared" si="5"/>
        <v>148793.93050000002</v>
      </c>
      <c r="I13" s="34">
        <v>6675</v>
      </c>
      <c r="J13" s="27">
        <f t="shared" si="2"/>
        <v>5345.1313260730303</v>
      </c>
      <c r="K13" s="28">
        <f t="shared" si="6"/>
        <v>147457.42500000002</v>
      </c>
      <c r="L13" s="34">
        <v>6676</v>
      </c>
      <c r="M13" s="27">
        <f t="shared" si="3"/>
        <v>5345.9320948110189</v>
      </c>
      <c r="N13" s="28">
        <f t="shared" si="7"/>
        <v>147479.516</v>
      </c>
      <c r="O13" s="30">
        <v>1.2487999999999999</v>
      </c>
      <c r="P13" s="35">
        <v>22.091000000000001</v>
      </c>
    </row>
    <row r="14" spans="1:16" ht="13.5" x14ac:dyDescent="0.25">
      <c r="A14" s="32">
        <v>11</v>
      </c>
      <c r="B14" s="33">
        <v>1</v>
      </c>
      <c r="C14" s="34">
        <v>6687.5</v>
      </c>
      <c r="D14" s="27">
        <f t="shared" si="0"/>
        <v>5384.8941138577984</v>
      </c>
      <c r="E14" s="28">
        <f t="shared" si="4"/>
        <v>148469.1875</v>
      </c>
      <c r="F14" s="34">
        <v>6688</v>
      </c>
      <c r="G14" s="27">
        <f t="shared" si="1"/>
        <v>5385.2967227635072</v>
      </c>
      <c r="H14" s="28">
        <f t="shared" si="5"/>
        <v>148480.288</v>
      </c>
      <c r="I14" s="34">
        <v>6625</v>
      </c>
      <c r="J14" s="27">
        <f t="shared" si="2"/>
        <v>5334.5680006441744</v>
      </c>
      <c r="K14" s="28">
        <f t="shared" si="6"/>
        <v>147081.625</v>
      </c>
      <c r="L14" s="34">
        <v>6625.5</v>
      </c>
      <c r="M14" s="27">
        <f t="shared" si="3"/>
        <v>5334.9706095498832</v>
      </c>
      <c r="N14" s="28">
        <f t="shared" si="7"/>
        <v>147092.7255</v>
      </c>
      <c r="O14" s="30">
        <v>1.2419</v>
      </c>
      <c r="P14" s="35">
        <v>22.201000000000001</v>
      </c>
    </row>
    <row r="15" spans="1:16" ht="13.5" x14ac:dyDescent="0.25">
      <c r="A15" s="32">
        <v>12</v>
      </c>
      <c r="B15" s="33">
        <v>1</v>
      </c>
      <c r="C15" s="34">
        <v>6752</v>
      </c>
      <c r="D15" s="27">
        <f t="shared" si="0"/>
        <v>5417.2015404364574</v>
      </c>
      <c r="E15" s="28">
        <f t="shared" si="4"/>
        <v>149462.272</v>
      </c>
      <c r="F15" s="34">
        <v>6752.5</v>
      </c>
      <c r="G15" s="27">
        <f t="shared" si="1"/>
        <v>5417.6026957637996</v>
      </c>
      <c r="H15" s="28">
        <f t="shared" si="5"/>
        <v>149473.34</v>
      </c>
      <c r="I15" s="34">
        <v>6688</v>
      </c>
      <c r="J15" s="27">
        <f t="shared" si="2"/>
        <v>5365.8536585365855</v>
      </c>
      <c r="K15" s="28">
        <f t="shared" si="6"/>
        <v>148045.568</v>
      </c>
      <c r="L15" s="34">
        <v>6689</v>
      </c>
      <c r="M15" s="27">
        <f t="shared" si="3"/>
        <v>5366.6559691912707</v>
      </c>
      <c r="N15" s="28">
        <f t="shared" si="7"/>
        <v>148067.704</v>
      </c>
      <c r="O15" s="30">
        <v>1.2464</v>
      </c>
      <c r="P15" s="35">
        <v>22.135999999999999</v>
      </c>
    </row>
    <row r="16" spans="1:16" ht="13.5" x14ac:dyDescent="0.25">
      <c r="A16" s="32">
        <v>13</v>
      </c>
      <c r="B16" s="33">
        <v>1</v>
      </c>
      <c r="C16" s="34">
        <v>6755</v>
      </c>
      <c r="D16" s="27">
        <f t="shared" si="0"/>
        <v>5422.2186546797238</v>
      </c>
      <c r="E16" s="28">
        <f t="shared" si="4"/>
        <v>149900.20499999999</v>
      </c>
      <c r="F16" s="34">
        <v>6755.5</v>
      </c>
      <c r="G16" s="27">
        <f t="shared" si="1"/>
        <v>5422.6200032107881</v>
      </c>
      <c r="H16" s="28">
        <f t="shared" si="5"/>
        <v>149911.30049999998</v>
      </c>
      <c r="I16" s="34">
        <v>6695</v>
      </c>
      <c r="J16" s="27">
        <f t="shared" si="2"/>
        <v>5374.0568309519986</v>
      </c>
      <c r="K16" s="28">
        <f t="shared" si="6"/>
        <v>148568.745</v>
      </c>
      <c r="L16" s="34">
        <v>6695.5</v>
      </c>
      <c r="M16" s="27">
        <f t="shared" si="3"/>
        <v>5374.4581794830628</v>
      </c>
      <c r="N16" s="28">
        <f t="shared" si="7"/>
        <v>148579.84049999999</v>
      </c>
      <c r="O16" s="30">
        <v>1.2458</v>
      </c>
      <c r="P16" s="35">
        <v>22.190999999999999</v>
      </c>
    </row>
    <row r="17" spans="1:16" ht="13.5" x14ac:dyDescent="0.25">
      <c r="A17" s="32">
        <v>14</v>
      </c>
      <c r="B17" s="33">
        <v>1</v>
      </c>
      <c r="C17" s="34">
        <v>6690</v>
      </c>
      <c r="D17" s="27">
        <f t="shared" si="0"/>
        <v>5376.5169171421685</v>
      </c>
      <c r="E17" s="28">
        <f t="shared" si="4"/>
        <v>148798.98000000001</v>
      </c>
      <c r="F17" s="34">
        <v>6695</v>
      </c>
      <c r="G17" s="27">
        <f t="shared" si="1"/>
        <v>5380.5352406975808</v>
      </c>
      <c r="H17" s="28">
        <f t="shared" si="5"/>
        <v>148910.19</v>
      </c>
      <c r="I17" s="34">
        <v>6620</v>
      </c>
      <c r="J17" s="27">
        <f t="shared" si="2"/>
        <v>5320.2603873663911</v>
      </c>
      <c r="K17" s="28">
        <f t="shared" si="6"/>
        <v>147242.04</v>
      </c>
      <c r="L17" s="34">
        <v>6621</v>
      </c>
      <c r="M17" s="27">
        <f t="shared" si="3"/>
        <v>5321.0640520774732</v>
      </c>
      <c r="N17" s="28">
        <f t="shared" si="7"/>
        <v>147264.28200000001</v>
      </c>
      <c r="O17" s="30">
        <v>1.2443</v>
      </c>
      <c r="P17" s="35">
        <v>22.242000000000001</v>
      </c>
    </row>
    <row r="18" spans="1:16" ht="13.5" x14ac:dyDescent="0.25">
      <c r="A18" s="32">
        <v>15</v>
      </c>
      <c r="B18" s="33"/>
      <c r="C18" s="34"/>
      <c r="D18" s="27" t="str">
        <f t="shared" si="0"/>
        <v/>
      </c>
      <c r="E18" s="28" t="s">
        <v>3</v>
      </c>
      <c r="F18" s="34"/>
      <c r="G18" s="27" t="str">
        <f t="shared" si="1"/>
        <v/>
      </c>
      <c r="H18" s="28" t="s">
        <v>3</v>
      </c>
      <c r="I18" s="34"/>
      <c r="J18" s="27" t="str">
        <f t="shared" si="2"/>
        <v/>
      </c>
      <c r="K18" s="28" t="s">
        <v>3</v>
      </c>
      <c r="L18" s="34"/>
      <c r="M18" s="27" t="str">
        <f t="shared" si="3"/>
        <v/>
      </c>
      <c r="N18" s="28" t="s">
        <v>3</v>
      </c>
      <c r="O18" s="30"/>
      <c r="P18" s="35"/>
    </row>
    <row r="19" spans="1:16" ht="13.5" x14ac:dyDescent="0.25">
      <c r="A19" s="32">
        <v>16</v>
      </c>
      <c r="B19" s="33"/>
      <c r="C19" s="34"/>
      <c r="D19" s="27" t="str">
        <f t="shared" si="0"/>
        <v/>
      </c>
      <c r="E19" s="28" t="s">
        <v>3</v>
      </c>
      <c r="F19" s="34"/>
      <c r="G19" s="27" t="str">
        <f t="shared" si="1"/>
        <v/>
      </c>
      <c r="H19" s="28" t="s">
        <v>3</v>
      </c>
      <c r="I19" s="34"/>
      <c r="J19" s="27" t="str">
        <f t="shared" si="2"/>
        <v/>
      </c>
      <c r="K19" s="28" t="s">
        <v>3</v>
      </c>
      <c r="L19" s="34"/>
      <c r="M19" s="27" t="str">
        <f t="shared" si="3"/>
        <v/>
      </c>
      <c r="N19" s="28" t="s">
        <v>3</v>
      </c>
      <c r="O19" s="30"/>
      <c r="P19" s="35"/>
    </row>
    <row r="20" spans="1:16" ht="13.5" x14ac:dyDescent="0.25">
      <c r="A20" s="32">
        <v>17</v>
      </c>
      <c r="B20" s="33">
        <v>1</v>
      </c>
      <c r="C20" s="34">
        <v>6751</v>
      </c>
      <c r="D20" s="27">
        <f t="shared" si="0"/>
        <v>5402.0965031607584</v>
      </c>
      <c r="E20" s="28">
        <f t="shared" si="4"/>
        <v>150155.742</v>
      </c>
      <c r="F20" s="34">
        <v>6752</v>
      </c>
      <c r="G20" s="27">
        <f t="shared" si="1"/>
        <v>5402.8966952068495</v>
      </c>
      <c r="H20" s="28">
        <f t="shared" si="5"/>
        <v>150177.984</v>
      </c>
      <c r="I20" s="34">
        <v>6675</v>
      </c>
      <c r="J20" s="27">
        <f t="shared" si="2"/>
        <v>5341.281907657838</v>
      </c>
      <c r="K20" s="28">
        <f t="shared" si="6"/>
        <v>148465.35</v>
      </c>
      <c r="L20" s="34">
        <v>6676</v>
      </c>
      <c r="M20" s="27">
        <f t="shared" si="3"/>
        <v>5342.0820997039291</v>
      </c>
      <c r="N20" s="28">
        <f t="shared" si="7"/>
        <v>148487.592</v>
      </c>
      <c r="O20" s="30">
        <v>1.2497</v>
      </c>
      <c r="P20" s="35">
        <v>22.242000000000001</v>
      </c>
    </row>
    <row r="21" spans="1:16" ht="13.5" x14ac:dyDescent="0.25">
      <c r="A21" s="32">
        <v>18</v>
      </c>
      <c r="B21" s="33">
        <v>1</v>
      </c>
      <c r="C21" s="34">
        <v>6683.5</v>
      </c>
      <c r="D21" s="27">
        <f t="shared" si="0"/>
        <v>5345.0895713371719</v>
      </c>
      <c r="E21" s="28">
        <f t="shared" si="4"/>
        <v>147698.66649999999</v>
      </c>
      <c r="F21" s="34">
        <v>6684</v>
      </c>
      <c r="G21" s="27">
        <f t="shared" si="1"/>
        <v>5345.4894433781192</v>
      </c>
      <c r="H21" s="28">
        <f t="shared" si="5"/>
        <v>147709.71600000001</v>
      </c>
      <c r="I21" s="34">
        <v>6615</v>
      </c>
      <c r="J21" s="27">
        <f t="shared" si="2"/>
        <v>5290.3071017274478</v>
      </c>
      <c r="K21" s="28">
        <f t="shared" si="6"/>
        <v>146184.88500000001</v>
      </c>
      <c r="L21" s="34">
        <v>6617</v>
      </c>
      <c r="M21" s="27">
        <f t="shared" si="3"/>
        <v>5291.9065898912349</v>
      </c>
      <c r="N21" s="28">
        <f t="shared" si="7"/>
        <v>146229.08300000001</v>
      </c>
      <c r="O21" s="30">
        <v>1.2504</v>
      </c>
      <c r="P21" s="35">
        <v>22.099</v>
      </c>
    </row>
    <row r="22" spans="1:16" ht="13.5" x14ac:dyDescent="0.25">
      <c r="A22" s="32">
        <v>19</v>
      </c>
      <c r="B22" s="33">
        <v>1</v>
      </c>
      <c r="C22" s="34">
        <v>6714</v>
      </c>
      <c r="D22" s="27">
        <f t="shared" si="0"/>
        <v>5357.4848388126393</v>
      </c>
      <c r="E22" s="28">
        <f t="shared" si="4"/>
        <v>148224.978</v>
      </c>
      <c r="F22" s="34">
        <v>6715</v>
      </c>
      <c r="G22" s="27">
        <f t="shared" si="1"/>
        <v>5358.2827960421318</v>
      </c>
      <c r="H22" s="28">
        <f t="shared" si="5"/>
        <v>148247.05500000002</v>
      </c>
      <c r="I22" s="34">
        <v>6643</v>
      </c>
      <c r="J22" s="27">
        <f t="shared" si="2"/>
        <v>5300.8298755186715</v>
      </c>
      <c r="K22" s="28">
        <f t="shared" si="6"/>
        <v>146657.511</v>
      </c>
      <c r="L22" s="34">
        <v>6644</v>
      </c>
      <c r="M22" s="27">
        <f t="shared" si="3"/>
        <v>5301.6278327481641</v>
      </c>
      <c r="N22" s="28">
        <f t="shared" si="7"/>
        <v>146679.58800000002</v>
      </c>
      <c r="O22" s="30">
        <v>1.2532000000000001</v>
      </c>
      <c r="P22" s="35">
        <v>22.077000000000002</v>
      </c>
    </row>
    <row r="23" spans="1:16" ht="13.5" x14ac:dyDescent="0.25">
      <c r="A23" s="32">
        <v>20</v>
      </c>
      <c r="B23" s="33">
        <v>1</v>
      </c>
      <c r="C23" s="34">
        <v>6686</v>
      </c>
      <c r="D23" s="27">
        <f t="shared" si="0"/>
        <v>5330.0382653061224</v>
      </c>
      <c r="E23" s="28">
        <f t="shared" si="4"/>
        <v>147446.35800000001</v>
      </c>
      <c r="F23" s="34">
        <v>6688</v>
      </c>
      <c r="G23" s="27">
        <f t="shared" si="1"/>
        <v>5331.632653061225</v>
      </c>
      <c r="H23" s="28">
        <f t="shared" si="5"/>
        <v>147490.46400000001</v>
      </c>
      <c r="I23" s="34">
        <v>6620</v>
      </c>
      <c r="J23" s="27">
        <f t="shared" si="2"/>
        <v>5277.4234693877552</v>
      </c>
      <c r="K23" s="28">
        <f t="shared" si="6"/>
        <v>145990.86000000002</v>
      </c>
      <c r="L23" s="34">
        <v>6621</v>
      </c>
      <c r="M23" s="27">
        <f t="shared" si="3"/>
        <v>5278.220663265306</v>
      </c>
      <c r="N23" s="28">
        <f t="shared" si="7"/>
        <v>146012.913</v>
      </c>
      <c r="O23" s="30">
        <v>1.2544</v>
      </c>
      <c r="P23" s="35">
        <v>22.053000000000001</v>
      </c>
    </row>
    <row r="24" spans="1:16" ht="13.5" x14ac:dyDescent="0.25">
      <c r="A24" s="32">
        <v>21</v>
      </c>
      <c r="B24" s="33">
        <v>1</v>
      </c>
      <c r="C24" s="34">
        <v>6789.5</v>
      </c>
      <c r="D24" s="27">
        <f t="shared" si="0"/>
        <v>5465.2660387990018</v>
      </c>
      <c r="E24" s="28">
        <f t="shared" si="4"/>
        <v>151154.6385</v>
      </c>
      <c r="F24" s="34">
        <v>6790</v>
      </c>
      <c r="G24" s="27">
        <f t="shared" si="1"/>
        <v>5465.6685180713193</v>
      </c>
      <c r="H24" s="28">
        <f t="shared" si="5"/>
        <v>151165.77000000002</v>
      </c>
      <c r="I24" s="34">
        <v>6725</v>
      </c>
      <c r="J24" s="27">
        <f t="shared" si="2"/>
        <v>5413.3462126700479</v>
      </c>
      <c r="K24" s="28">
        <f t="shared" si="6"/>
        <v>149718.67500000002</v>
      </c>
      <c r="L24" s="34">
        <v>6725.5</v>
      </c>
      <c r="M24" s="27">
        <f t="shared" si="3"/>
        <v>5413.7486919423654</v>
      </c>
      <c r="N24" s="28">
        <f t="shared" si="7"/>
        <v>149729.80650000001</v>
      </c>
      <c r="O24" s="30">
        <v>1.2423</v>
      </c>
      <c r="P24" s="35">
        <v>22.263000000000002</v>
      </c>
    </row>
    <row r="25" spans="1:16" ht="13.5" x14ac:dyDescent="0.25">
      <c r="A25" s="32">
        <v>22</v>
      </c>
      <c r="B25" s="33"/>
      <c r="C25" s="34"/>
      <c r="D25" s="27" t="str">
        <f t="shared" si="0"/>
        <v/>
      </c>
      <c r="E25" s="28" t="s">
        <v>3</v>
      </c>
      <c r="F25" s="34"/>
      <c r="G25" s="27" t="str">
        <f t="shared" si="1"/>
        <v/>
      </c>
      <c r="H25" s="28" t="s">
        <v>3</v>
      </c>
      <c r="I25" s="34"/>
      <c r="J25" s="27" t="str">
        <f t="shared" si="2"/>
        <v/>
      </c>
      <c r="K25" s="28" t="s">
        <v>3</v>
      </c>
      <c r="L25" s="34"/>
      <c r="M25" s="27" t="str">
        <f t="shared" si="3"/>
        <v/>
      </c>
      <c r="N25" s="28" t="s">
        <v>3</v>
      </c>
      <c r="O25" s="30"/>
      <c r="P25" s="35"/>
    </row>
    <row r="26" spans="1:16" ht="13.5" x14ac:dyDescent="0.25">
      <c r="A26" s="32">
        <v>23</v>
      </c>
      <c r="B26" s="33"/>
      <c r="C26" s="34"/>
      <c r="D26" s="27" t="str">
        <f t="shared" si="0"/>
        <v/>
      </c>
      <c r="E26" s="28" t="s">
        <v>3</v>
      </c>
      <c r="F26" s="34"/>
      <c r="G26" s="27" t="str">
        <f t="shared" si="1"/>
        <v/>
      </c>
      <c r="H26" s="28" t="s">
        <v>3</v>
      </c>
      <c r="I26" s="34"/>
      <c r="J26" s="27" t="str">
        <f t="shared" si="2"/>
        <v/>
      </c>
      <c r="K26" s="28" t="s">
        <v>3</v>
      </c>
      <c r="L26" s="34"/>
      <c r="M26" s="27" t="str">
        <f t="shared" si="3"/>
        <v/>
      </c>
      <c r="N26" s="28" t="s">
        <v>3</v>
      </c>
      <c r="O26" s="30"/>
      <c r="P26" s="35"/>
    </row>
    <row r="27" spans="1:16" ht="13.5" x14ac:dyDescent="0.25">
      <c r="A27" s="32">
        <v>24</v>
      </c>
      <c r="B27" s="33">
        <v>1</v>
      </c>
      <c r="C27" s="34">
        <v>6730.5</v>
      </c>
      <c r="D27" s="27">
        <f t="shared" si="0"/>
        <v>5423.4488315874287</v>
      </c>
      <c r="E27" s="28">
        <f t="shared" si="4"/>
        <v>149632.476</v>
      </c>
      <c r="F27" s="34">
        <v>6731</v>
      </c>
      <c r="G27" s="27">
        <f t="shared" si="1"/>
        <v>5423.8517324738114</v>
      </c>
      <c r="H27" s="28">
        <f t="shared" si="5"/>
        <v>149643.592</v>
      </c>
      <c r="I27" s="34">
        <v>6679</v>
      </c>
      <c r="J27" s="27">
        <f t="shared" si="2"/>
        <v>5381.9500402900885</v>
      </c>
      <c r="K27" s="28">
        <f t="shared" si="6"/>
        <v>148487.52799999999</v>
      </c>
      <c r="L27" s="34">
        <v>6680</v>
      </c>
      <c r="M27" s="27">
        <f t="shared" si="3"/>
        <v>5382.755842062852</v>
      </c>
      <c r="N27" s="28">
        <f t="shared" si="7"/>
        <v>148509.76000000001</v>
      </c>
      <c r="O27" s="30">
        <v>1.2410000000000001</v>
      </c>
      <c r="P27" s="35">
        <v>22.231999999999999</v>
      </c>
    </row>
    <row r="28" spans="1:16" ht="13.5" x14ac:dyDescent="0.25">
      <c r="A28" s="32">
        <v>25</v>
      </c>
      <c r="B28" s="33">
        <v>1</v>
      </c>
      <c r="C28" s="34">
        <v>6695</v>
      </c>
      <c r="D28" s="27">
        <f t="shared" si="0"/>
        <v>5387.896346370514</v>
      </c>
      <c r="E28" s="28">
        <f t="shared" si="4"/>
        <v>148649.08499999999</v>
      </c>
      <c r="F28" s="34">
        <v>6696</v>
      </c>
      <c r="G28" s="27">
        <f t="shared" si="1"/>
        <v>5388.7011105746024</v>
      </c>
      <c r="H28" s="28">
        <f t="shared" si="5"/>
        <v>148671.288</v>
      </c>
      <c r="I28" s="34">
        <v>6653</v>
      </c>
      <c r="J28" s="27">
        <f t="shared" si="2"/>
        <v>5354.0962497988094</v>
      </c>
      <c r="K28" s="28">
        <f t="shared" si="6"/>
        <v>147716.55900000001</v>
      </c>
      <c r="L28" s="34">
        <v>6654</v>
      </c>
      <c r="M28" s="27">
        <f t="shared" si="3"/>
        <v>5354.9010140028977</v>
      </c>
      <c r="N28" s="28">
        <f t="shared" si="7"/>
        <v>147738.76199999999</v>
      </c>
      <c r="O28" s="30">
        <v>1.2425999999999999</v>
      </c>
      <c r="P28" s="35">
        <v>22.202999999999999</v>
      </c>
    </row>
    <row r="29" spans="1:16" ht="13.5" x14ac:dyDescent="0.25">
      <c r="A29" s="32">
        <v>26</v>
      </c>
      <c r="B29" s="33">
        <v>1</v>
      </c>
      <c r="C29" s="34">
        <v>6648</v>
      </c>
      <c r="D29" s="27">
        <f t="shared" si="0"/>
        <v>5324.3632868813074</v>
      </c>
      <c r="E29" s="28">
        <f t="shared" si="4"/>
        <v>146980.63200000001</v>
      </c>
      <c r="F29" s="34">
        <v>6649</v>
      </c>
      <c r="G29" s="27">
        <f t="shared" si="1"/>
        <v>5325.1641838859523</v>
      </c>
      <c r="H29" s="28">
        <f t="shared" si="5"/>
        <v>147002.74100000001</v>
      </c>
      <c r="I29" s="34">
        <v>6589.5</v>
      </c>
      <c r="J29" s="27">
        <f t="shared" si="2"/>
        <v>5277.5108121095627</v>
      </c>
      <c r="K29" s="28">
        <f t="shared" si="6"/>
        <v>145687.2555</v>
      </c>
      <c r="L29" s="34">
        <v>6590</v>
      </c>
      <c r="M29" s="27">
        <f t="shared" si="3"/>
        <v>5277.9112606118852</v>
      </c>
      <c r="N29" s="28">
        <f t="shared" si="7"/>
        <v>145698.31</v>
      </c>
      <c r="O29" s="30">
        <v>1.2485999999999999</v>
      </c>
      <c r="P29" s="35">
        <v>22.109000000000002</v>
      </c>
    </row>
    <row r="30" spans="1:16" ht="13.5" x14ac:dyDescent="0.25">
      <c r="A30" s="32">
        <v>27</v>
      </c>
      <c r="B30" s="33">
        <v>1</v>
      </c>
      <c r="C30" s="53">
        <v>6621</v>
      </c>
      <c r="D30" s="54">
        <f t="shared" si="0"/>
        <v>5301.8898142216531</v>
      </c>
      <c r="E30" s="28">
        <f t="shared" si="4"/>
        <v>146476.383</v>
      </c>
      <c r="F30" s="34">
        <v>6621.5</v>
      </c>
      <c r="G30" s="27">
        <f>IF(F30=0,"",F30/O30)</f>
        <v>5302.2901985906474</v>
      </c>
      <c r="H30" s="28">
        <f>F30*P30</f>
        <v>146487.44450000001</v>
      </c>
      <c r="I30" s="34">
        <v>6560</v>
      </c>
      <c r="J30" s="27">
        <f>IF(I30=0,"",I30/O30)</f>
        <v>5253.0429212043564</v>
      </c>
      <c r="K30" s="28">
        <f>I30*P30</f>
        <v>145126.88</v>
      </c>
      <c r="L30" s="34">
        <v>6562</v>
      </c>
      <c r="M30" s="27">
        <f>IF(L30=0,"",L30/O30)</f>
        <v>5254.6444586803336</v>
      </c>
      <c r="N30" s="28">
        <f>L30*P30</f>
        <v>145171.12600000002</v>
      </c>
      <c r="O30" s="30">
        <v>1.2487999999999999</v>
      </c>
      <c r="P30" s="35">
        <v>22.123000000000001</v>
      </c>
    </row>
    <row r="31" spans="1:16" ht="13.5" x14ac:dyDescent="0.25">
      <c r="A31" s="32">
        <v>28</v>
      </c>
      <c r="B31" s="33">
        <v>1</v>
      </c>
      <c r="C31" s="34">
        <v>6515</v>
      </c>
      <c r="D31" s="27">
        <f>IF(C31=0,"",C31/O31)</f>
        <v>5219.0979732436117</v>
      </c>
      <c r="E31" s="28">
        <f>C31*P31</f>
        <v>144326.79499999998</v>
      </c>
      <c r="F31" s="34">
        <v>6515.5</v>
      </c>
      <c r="G31" s="27">
        <f>IF(F31=0,"",F31/O31)</f>
        <v>5219.4985179844589</v>
      </c>
      <c r="H31" s="28">
        <f>F31*P31</f>
        <v>144337.87149999998</v>
      </c>
      <c r="I31" s="34">
        <v>6460</v>
      </c>
      <c r="J31" s="27">
        <f>IF(I31=0,"",I31/O31)</f>
        <v>5175.0380517503809</v>
      </c>
      <c r="K31" s="28">
        <f>I31*P31</f>
        <v>143108.38</v>
      </c>
      <c r="L31" s="34">
        <v>6461</v>
      </c>
      <c r="M31" s="27">
        <f>IF(L31=0,"",L31/O31)</f>
        <v>5175.8391412320761</v>
      </c>
      <c r="N31" s="28">
        <f>L31*P31</f>
        <v>143130.533</v>
      </c>
      <c r="O31" s="30">
        <v>1.2483</v>
      </c>
      <c r="P31" s="35">
        <v>22.152999999999999</v>
      </c>
    </row>
    <row r="32" spans="1:16" ht="13.5" x14ac:dyDescent="0.25">
      <c r="A32" s="32">
        <v>29</v>
      </c>
      <c r="B32" s="33"/>
      <c r="C32" s="34"/>
      <c r="D32" s="27" t="str">
        <f t="shared" si="0"/>
        <v/>
      </c>
      <c r="E32" s="28" t="s">
        <v>3</v>
      </c>
      <c r="F32" s="34"/>
      <c r="G32" s="27" t="str">
        <f>IF(F32=0,"",F32/O32)</f>
        <v/>
      </c>
      <c r="H32" s="28" t="s">
        <v>3</v>
      </c>
      <c r="I32" s="34"/>
      <c r="J32" s="27" t="str">
        <f>IF(I32=0,"",I32/O32)</f>
        <v/>
      </c>
      <c r="K32" s="28" t="s">
        <v>3</v>
      </c>
      <c r="L32" s="34"/>
      <c r="M32" s="27" t="str">
        <f>IF(L32=0,"",L32/O32)</f>
        <v/>
      </c>
      <c r="N32" s="28" t="s">
        <v>3</v>
      </c>
      <c r="O32" s="30"/>
      <c r="P32" s="35"/>
    </row>
    <row r="33" spans="1:16" ht="13.5" x14ac:dyDescent="0.25">
      <c r="A33" s="32">
        <v>30</v>
      </c>
      <c r="B33" s="33"/>
      <c r="C33" s="34"/>
      <c r="D33" s="27" t="str">
        <f t="shared" si="0"/>
        <v/>
      </c>
      <c r="E33" s="28" t="s">
        <v>3</v>
      </c>
      <c r="F33" s="34"/>
      <c r="G33" s="27" t="str">
        <f>IF(F33=0,"",F33/O33)</f>
        <v/>
      </c>
      <c r="H33" s="28" t="s">
        <v>3</v>
      </c>
      <c r="I33" s="34"/>
      <c r="J33" s="27" t="str">
        <f>IF(I33=0,"",I33/O33)</f>
        <v/>
      </c>
      <c r="K33" s="28" t="s">
        <v>3</v>
      </c>
      <c r="L33" s="34"/>
      <c r="M33" s="27" t="str">
        <f>IF(L33=0,"",L33/O33)</f>
        <v/>
      </c>
      <c r="N33" s="28" t="s">
        <v>3</v>
      </c>
      <c r="O33" s="30"/>
      <c r="P33" s="35"/>
    </row>
    <row r="34" spans="1:16" ht="14.25" thickBot="1" x14ac:dyDescent="0.3">
      <c r="A34" s="56">
        <v>31</v>
      </c>
      <c r="B34" s="57"/>
      <c r="C34" s="58"/>
      <c r="D34" s="27" t="str">
        <f t="shared" si="0"/>
        <v/>
      </c>
      <c r="E34" s="28" t="s">
        <v>3</v>
      </c>
      <c r="F34" s="58"/>
      <c r="G34" s="27" t="str">
        <f>IF(F34=0,"",F34/O34)</f>
        <v/>
      </c>
      <c r="H34" s="28" t="s">
        <v>3</v>
      </c>
      <c r="I34" s="58"/>
      <c r="J34" s="27" t="str">
        <f>IF(I34=0,"",I34/O34)</f>
        <v/>
      </c>
      <c r="K34" s="28" t="s">
        <v>3</v>
      </c>
      <c r="L34" s="58"/>
      <c r="M34" s="27" t="str">
        <f>IF(L34=0,"",L34/O34)</f>
        <v/>
      </c>
      <c r="N34" s="28" t="s">
        <v>3</v>
      </c>
      <c r="O34" s="59"/>
      <c r="P34" s="60"/>
    </row>
    <row r="35" spans="1:16" ht="15" thickBot="1" x14ac:dyDescent="0.35">
      <c r="A35" s="37"/>
      <c r="B35" s="38">
        <f>SUM(B4:B33)</f>
        <v>20</v>
      </c>
      <c r="C35" s="63">
        <f>SUM(C4:C33)/B35</f>
        <v>6700.2</v>
      </c>
      <c r="D35" s="55">
        <f>SUM(D4:D33)/B35</f>
        <v>5371.7662988593747</v>
      </c>
      <c r="E35" s="55">
        <f>SUM(E4:E34)/B35</f>
        <v>148645.193875</v>
      </c>
      <c r="F35" s="63">
        <f>SUM(F4:F33)/B35</f>
        <v>6701.125</v>
      </c>
      <c r="G35" s="55">
        <f>SUM(G4:G33)/B35</f>
        <v>5372.5078801017689</v>
      </c>
      <c r="H35" s="55">
        <f>SUM(H4:H34)/B35</f>
        <v>148665.71665000002</v>
      </c>
      <c r="I35" s="63">
        <f>SUM(I4:I33)/B35</f>
        <v>6637.4750000000004</v>
      </c>
      <c r="J35" s="55">
        <f>SUM(J4:J33)/B35</f>
        <v>5321.480035302995</v>
      </c>
      <c r="K35" s="55">
        <f>SUM(K4:K34)/B35</f>
        <v>147253.51697499998</v>
      </c>
      <c r="L35" s="63">
        <f>SUM(L4:L33)/B35</f>
        <v>6638.85</v>
      </c>
      <c r="M35" s="39">
        <f>SUM(M4:M33)/B35</f>
        <v>5322.5825541097192</v>
      </c>
      <c r="N35" s="39">
        <f>SUM(N4:N34)/B35</f>
        <v>147284.048175</v>
      </c>
      <c r="O35" s="62">
        <f>SUM(O4:O33)/B35</f>
        <v>1.2473199999999998</v>
      </c>
      <c r="P35" s="61">
        <v>22.181999999999999</v>
      </c>
    </row>
  </sheetData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November 2025</vt:lpstr>
      <vt:lpstr>Cu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2014-12-01T09:27:21Z</cp:lastPrinted>
  <dcterms:created xsi:type="dcterms:W3CDTF">2004-09-28T09:31:55Z</dcterms:created>
  <dcterms:modified xsi:type="dcterms:W3CDTF">2025-11-14T11:25:11Z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