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\LME\"/>
    </mc:Choice>
  </mc:AlternateContent>
  <xr:revisionPtr revIDLastSave="0" documentId="13_ncr:1_{FC81D0DC-CECE-4061-8CB1-291E9FE3C1BF}" xr6:coauthVersionLast="47" xr6:coauthVersionMax="47" xr10:uidLastSave="{00000000-0000-0000-0000-000000000000}"/>
  <bookViews>
    <workbookView xWindow="-120" yWindow="-120" windowWidth="29040" windowHeight="15720" xr2:uid="{7E0FF9CE-1799-4A5D-A546-1EAC46180B58}"/>
  </bookViews>
  <sheets>
    <sheet name="October 2025" sheetId="1" r:id="rId1"/>
  </sheets>
  <calcPr calcId="181029" iterateDelta="1E-4"/>
</workbook>
</file>

<file path=xl/calcChain.xml><?xml version="1.0" encoding="utf-8"?>
<calcChain xmlns="http://schemas.openxmlformats.org/spreadsheetml/2006/main">
  <c r="C34" i="1" l="1"/>
  <c r="D34" i="1"/>
  <c r="F34" i="1"/>
  <c r="G34" i="1"/>
  <c r="I34" i="1"/>
  <c r="J34" i="1"/>
  <c r="L34" i="1"/>
  <c r="M34" i="1"/>
  <c r="O34" i="1"/>
  <c r="P34" i="1"/>
  <c r="R34" i="1"/>
  <c r="S34" i="1"/>
  <c r="U34" i="1"/>
  <c r="V34" i="1"/>
  <c r="O33" i="1"/>
  <c r="P33" i="1"/>
  <c r="C33" i="1"/>
  <c r="D33" i="1"/>
  <c r="F33" i="1"/>
  <c r="G33" i="1"/>
  <c r="I33" i="1"/>
  <c r="J33" i="1"/>
  <c r="L33" i="1"/>
  <c r="M33" i="1"/>
  <c r="R33" i="1"/>
  <c r="S33" i="1"/>
  <c r="U33" i="1"/>
  <c r="V33" i="1"/>
  <c r="C31" i="1"/>
  <c r="F31" i="1"/>
  <c r="I31" i="1"/>
  <c r="L31" i="1"/>
  <c r="O31" i="1"/>
  <c r="R31" i="1"/>
  <c r="U31" i="1"/>
  <c r="C32" i="1"/>
  <c r="D32" i="1"/>
  <c r="F32" i="1"/>
  <c r="G32" i="1"/>
  <c r="I32" i="1"/>
  <c r="J32" i="1"/>
  <c r="L32" i="1"/>
  <c r="M32" i="1"/>
  <c r="O32" i="1"/>
  <c r="P32" i="1"/>
  <c r="R32" i="1"/>
  <c r="S32" i="1"/>
  <c r="U32" i="1"/>
  <c r="V32" i="1"/>
  <c r="C30" i="1"/>
  <c r="D30" i="1"/>
  <c r="F30" i="1"/>
  <c r="G30" i="1"/>
  <c r="I30" i="1"/>
  <c r="J30" i="1"/>
  <c r="L30" i="1"/>
  <c r="M30" i="1"/>
  <c r="O30" i="1"/>
  <c r="P30" i="1"/>
  <c r="R30" i="1"/>
  <c r="S30" i="1"/>
  <c r="U30" i="1"/>
  <c r="V30" i="1"/>
  <c r="C27" i="1"/>
  <c r="D27" i="1"/>
  <c r="F27" i="1"/>
  <c r="G27" i="1"/>
  <c r="I27" i="1"/>
  <c r="J27" i="1"/>
  <c r="L27" i="1"/>
  <c r="M27" i="1"/>
  <c r="O27" i="1"/>
  <c r="P27" i="1"/>
  <c r="R27" i="1"/>
  <c r="S27" i="1"/>
  <c r="U27" i="1"/>
  <c r="V27" i="1"/>
  <c r="C26" i="1"/>
  <c r="D26" i="1"/>
  <c r="F26" i="1"/>
  <c r="G26" i="1"/>
  <c r="I26" i="1"/>
  <c r="J26" i="1"/>
  <c r="L26" i="1"/>
  <c r="M26" i="1"/>
  <c r="O26" i="1"/>
  <c r="P26" i="1"/>
  <c r="R26" i="1"/>
  <c r="S26" i="1"/>
  <c r="U26" i="1"/>
  <c r="V26" i="1"/>
  <c r="V25" i="1"/>
  <c r="U25" i="1"/>
  <c r="S25" i="1"/>
  <c r="R25" i="1"/>
  <c r="P25" i="1"/>
  <c r="O25" i="1"/>
  <c r="M25" i="1"/>
  <c r="L25" i="1"/>
  <c r="J25" i="1"/>
  <c r="I25" i="1"/>
  <c r="G25" i="1"/>
  <c r="F25" i="1"/>
  <c r="D25" i="1"/>
  <c r="C25" i="1"/>
  <c r="I23" i="1"/>
  <c r="I24" i="1"/>
  <c r="C23" i="1"/>
  <c r="D23" i="1"/>
  <c r="F23" i="1"/>
  <c r="G23" i="1"/>
  <c r="J23" i="1"/>
  <c r="L23" i="1"/>
  <c r="M23" i="1"/>
  <c r="O23" i="1"/>
  <c r="P23" i="1"/>
  <c r="R23" i="1"/>
  <c r="S23" i="1"/>
  <c r="U23" i="1"/>
  <c r="V23" i="1"/>
  <c r="C24" i="1"/>
  <c r="D24" i="1"/>
  <c r="F24" i="1"/>
  <c r="G24" i="1"/>
  <c r="J24" i="1"/>
  <c r="L24" i="1"/>
  <c r="M24" i="1"/>
  <c r="O24" i="1"/>
  <c r="P24" i="1"/>
  <c r="R24" i="1"/>
  <c r="S24" i="1"/>
  <c r="U24" i="1"/>
  <c r="V24" i="1"/>
  <c r="C20" i="1"/>
  <c r="D20" i="1"/>
  <c r="F20" i="1"/>
  <c r="G20" i="1"/>
  <c r="I20" i="1"/>
  <c r="J20" i="1"/>
  <c r="L20" i="1"/>
  <c r="M20" i="1"/>
  <c r="O20" i="1"/>
  <c r="P20" i="1"/>
  <c r="R20" i="1"/>
  <c r="S20" i="1"/>
  <c r="U20" i="1"/>
  <c r="V20" i="1"/>
  <c r="X35" i="1"/>
  <c r="W35" i="1"/>
  <c r="O19" i="1"/>
  <c r="C19" i="1"/>
  <c r="D19" i="1"/>
  <c r="F19" i="1"/>
  <c r="G19" i="1"/>
  <c r="I19" i="1"/>
  <c r="J19" i="1"/>
  <c r="L19" i="1"/>
  <c r="M19" i="1"/>
  <c r="P19" i="1"/>
  <c r="R19" i="1"/>
  <c r="S19" i="1"/>
  <c r="U19" i="1"/>
  <c r="V19" i="1"/>
  <c r="C18" i="1"/>
  <c r="D18" i="1"/>
  <c r="F18" i="1"/>
  <c r="G18" i="1"/>
  <c r="I18" i="1"/>
  <c r="J18" i="1"/>
  <c r="L18" i="1"/>
  <c r="M18" i="1"/>
  <c r="O18" i="1"/>
  <c r="P18" i="1"/>
  <c r="R18" i="1"/>
  <c r="S18" i="1"/>
  <c r="U18" i="1"/>
  <c r="V18" i="1"/>
  <c r="B35" i="1"/>
  <c r="F10" i="1"/>
  <c r="F11" i="1"/>
  <c r="F12" i="1"/>
  <c r="F13" i="1"/>
  <c r="F16" i="1"/>
  <c r="F17" i="1"/>
  <c r="I10" i="1"/>
  <c r="I11" i="1"/>
  <c r="I12" i="1"/>
  <c r="I13" i="1"/>
  <c r="I16" i="1"/>
  <c r="I17" i="1"/>
  <c r="L10" i="1"/>
  <c r="L11" i="1"/>
  <c r="L12" i="1"/>
  <c r="L13" i="1"/>
  <c r="L16" i="1"/>
  <c r="L17" i="1"/>
  <c r="O10" i="1"/>
  <c r="O11" i="1"/>
  <c r="O12" i="1"/>
  <c r="O13" i="1"/>
  <c r="O16" i="1"/>
  <c r="O17" i="1"/>
  <c r="R10" i="1"/>
  <c r="R11" i="1"/>
  <c r="R12" i="1"/>
  <c r="R13" i="1"/>
  <c r="R16" i="1"/>
  <c r="R17" i="1"/>
  <c r="U10" i="1"/>
  <c r="U11" i="1"/>
  <c r="U12" i="1"/>
  <c r="U13" i="1"/>
  <c r="U16" i="1"/>
  <c r="U17" i="1"/>
  <c r="C10" i="1"/>
  <c r="D10" i="1"/>
  <c r="C11" i="1"/>
  <c r="D11" i="1"/>
  <c r="C12" i="1"/>
  <c r="D12" i="1"/>
  <c r="C13" i="1"/>
  <c r="D13" i="1"/>
  <c r="C16" i="1"/>
  <c r="D16" i="1"/>
  <c r="C17" i="1"/>
  <c r="D17" i="1"/>
  <c r="G10" i="1"/>
  <c r="J10" i="1"/>
  <c r="M10" i="1"/>
  <c r="P10" i="1"/>
  <c r="S10" i="1"/>
  <c r="V10" i="1"/>
  <c r="G11" i="1"/>
  <c r="J11" i="1"/>
  <c r="M11" i="1"/>
  <c r="P11" i="1"/>
  <c r="S11" i="1"/>
  <c r="V11" i="1"/>
  <c r="G12" i="1"/>
  <c r="J12" i="1"/>
  <c r="M12" i="1"/>
  <c r="P12" i="1"/>
  <c r="S12" i="1"/>
  <c r="V12" i="1"/>
  <c r="G13" i="1"/>
  <c r="J13" i="1"/>
  <c r="M13" i="1"/>
  <c r="P13" i="1"/>
  <c r="S13" i="1"/>
  <c r="V13" i="1"/>
  <c r="G16" i="1"/>
  <c r="J16" i="1"/>
  <c r="M16" i="1"/>
  <c r="P16" i="1"/>
  <c r="S16" i="1"/>
  <c r="V16" i="1"/>
  <c r="G17" i="1"/>
  <c r="J17" i="1"/>
  <c r="M17" i="1"/>
  <c r="P17" i="1"/>
  <c r="S17" i="1"/>
  <c r="V17" i="1"/>
  <c r="T35" i="1"/>
  <c r="Q35" i="1"/>
  <c r="N35" i="1"/>
  <c r="K35" i="1"/>
  <c r="H35" i="1"/>
  <c r="E35" i="1"/>
  <c r="C4" i="1"/>
  <c r="D4" i="1"/>
  <c r="F4" i="1"/>
  <c r="G4" i="1"/>
  <c r="I4" i="1"/>
  <c r="J4" i="1"/>
  <c r="L4" i="1"/>
  <c r="M4" i="1"/>
  <c r="O4" i="1"/>
  <c r="P4" i="1"/>
  <c r="R4" i="1"/>
  <c r="S4" i="1"/>
  <c r="U4" i="1"/>
  <c r="V4" i="1"/>
  <c r="C5" i="1"/>
  <c r="D5" i="1"/>
  <c r="F5" i="1"/>
  <c r="G5" i="1"/>
  <c r="I5" i="1"/>
  <c r="J5" i="1"/>
  <c r="L5" i="1"/>
  <c r="M5" i="1"/>
  <c r="O5" i="1"/>
  <c r="P5" i="1"/>
  <c r="R5" i="1"/>
  <c r="S5" i="1"/>
  <c r="U5" i="1"/>
  <c r="V5" i="1"/>
  <c r="C6" i="1"/>
  <c r="D6" i="1"/>
  <c r="F6" i="1"/>
  <c r="G6" i="1"/>
  <c r="I6" i="1"/>
  <c r="J6" i="1"/>
  <c r="L6" i="1"/>
  <c r="M6" i="1"/>
  <c r="O6" i="1"/>
  <c r="P6" i="1"/>
  <c r="R6" i="1"/>
  <c r="S6" i="1"/>
  <c r="U6" i="1"/>
  <c r="V6" i="1"/>
  <c r="C7" i="1"/>
  <c r="F7" i="1"/>
  <c r="I7" i="1"/>
  <c r="O7" i="1"/>
  <c r="R7" i="1"/>
  <c r="U7" i="1"/>
  <c r="C8" i="1"/>
  <c r="F8" i="1"/>
  <c r="I8" i="1"/>
  <c r="L8" i="1"/>
  <c r="O8" i="1"/>
  <c r="R8" i="1"/>
  <c r="U8" i="1"/>
  <c r="C9" i="1"/>
  <c r="D9" i="1"/>
  <c r="F9" i="1"/>
  <c r="G9" i="1"/>
  <c r="I9" i="1"/>
  <c r="J9" i="1"/>
  <c r="L9" i="1"/>
  <c r="M9" i="1"/>
  <c r="O9" i="1"/>
  <c r="P9" i="1"/>
  <c r="R9" i="1"/>
  <c r="S9" i="1"/>
  <c r="U9" i="1"/>
  <c r="V9" i="1"/>
  <c r="Y35" i="1"/>
  <c r="Z35" i="1"/>
  <c r="AA35" i="1"/>
  <c r="V35" i="1" l="1"/>
  <c r="G35" i="1"/>
  <c r="P35" i="1"/>
  <c r="L35" i="1"/>
  <c r="F35" i="1"/>
  <c r="O35" i="1"/>
  <c r="M35" i="1"/>
  <c r="S35" i="1"/>
  <c r="J35" i="1"/>
  <c r="U35" i="1"/>
  <c r="I35" i="1"/>
  <c r="R35" i="1"/>
  <c r="D35" i="1"/>
  <c r="C35" i="1"/>
</calcChain>
</file>

<file path=xl/sharedStrings.xml><?xml version="1.0" encoding="utf-8"?>
<sst xmlns="http://schemas.openxmlformats.org/spreadsheetml/2006/main" count="62" uniqueCount="26">
  <si>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</si>
  <si>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</si>
  <si>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</si>
  <si>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</si>
  <si>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</si>
  <si>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</si>
  <si>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</si>
  <si>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</si>
  <si>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     Ni Settl.</t>
  </si>
  <si>
    <t xml:space="preserve">               Cu Settl.</t>
  </si>
  <si>
    <t>LME FX</t>
  </si>
  <si>
    <t xml:space="preserve">October 2025 </t>
  </si>
  <si>
    <t>ECB</t>
  </si>
  <si>
    <t>BFIX</t>
  </si>
  <si>
    <t>ČNB</t>
  </si>
  <si>
    <t xml:space="preserve">      ČNB</t>
  </si>
  <si>
    <t xml:space="preserve">bez záruky / without guarantee    </t>
  </si>
  <si>
    <t>Al Settl.</t>
  </si>
  <si>
    <t xml:space="preserve">       </t>
  </si>
  <si>
    <t>AA settl.</t>
  </si>
  <si>
    <t xml:space="preserve">         </t>
  </si>
  <si>
    <t>Zn Settl.</t>
  </si>
  <si>
    <t xml:space="preserve"> Sn Settl. </t>
  </si>
  <si>
    <t xml:space="preserve">          </t>
  </si>
  <si>
    <t xml:space="preserve">   Pb settl.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</si>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</sst>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#,##0.000"/>
    <numFmt numFmtId="170" formatCode="0.00000"/>
  </numFmts>
  <fonts count="8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10"/>
      <name val="Century Gothic"/>
      <family val="2"/>
      <charset val="238"/>
    </font>
    <font>
      <b/>
      <sz val="8"/>
      <name val="Century Gothic"/>
      <family val="2"/>
      <charset val="238"/>
    </font>
    <font>
      <b/>
      <sz val="1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3" fillId="0" borderId="1" xfId="1" applyFont="1" applyBorder="1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164" fontId="3" fillId="0" borderId="9" xfId="1" applyNumberFormat="1" applyFont="1" applyBorder="1"/>
    <xf numFmtId="164" fontId="3" fillId="0" borderId="10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0" fontId="3" fillId="0" borderId="14" xfId="1" applyFont="1" applyBorder="1"/>
    <xf numFmtId="0" fontId="3" fillId="0" borderId="9" xfId="1" applyFont="1" applyBorder="1"/>
    <xf numFmtId="164" fontId="3" fillId="0" borderId="15" xfId="1" applyNumberFormat="1" applyFont="1" applyBorder="1"/>
    <xf numFmtId="165" fontId="3" fillId="0" borderId="17" xfId="1" applyNumberFormat="1" applyFont="1" applyBorder="1"/>
    <xf numFmtId="165" fontId="3" fillId="0" borderId="19" xfId="1" applyNumberFormat="1" applyFont="1" applyBorder="1"/>
    <xf numFmtId="164" fontId="3" fillId="0" borderId="0" xfId="1" applyNumberFormat="1" applyFont="1"/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10" xfId="1" applyFont="1" applyBorder="1"/>
    <xf numFmtId="165" fontId="3" fillId="0" borderId="0" xfId="1" applyNumberFormat="1" applyFont="1"/>
    <xf numFmtId="0" fontId="6" fillId="0" borderId="5" xfId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166" fontId="4" fillId="0" borderId="16" xfId="1" applyNumberFormat="1" applyFont="1" applyBorder="1" applyAlignment="1">
      <alignment horizontal="center"/>
    </xf>
    <xf numFmtId="168" fontId="3" fillId="0" borderId="21" xfId="1" applyNumberFormat="1" applyFont="1" applyBorder="1" applyAlignment="1">
      <alignment horizontal="center"/>
    </xf>
    <xf numFmtId="166" fontId="3" fillId="0" borderId="17" xfId="1" applyNumberFormat="1" applyFont="1" applyBorder="1" applyAlignment="1">
      <alignment horizontal="center"/>
    </xf>
    <xf numFmtId="166" fontId="3" fillId="0" borderId="19" xfId="1" applyNumberFormat="1" applyFont="1" applyBorder="1" applyAlignment="1">
      <alignment horizontal="center"/>
    </xf>
    <xf numFmtId="170" fontId="3" fillId="0" borderId="19" xfId="1" applyNumberFormat="1" applyFont="1" applyBorder="1" applyAlignment="1">
      <alignment horizontal="center"/>
    </xf>
    <xf numFmtId="165" fontId="3" fillId="0" borderId="19" xfId="1" applyNumberFormat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4" fillId="0" borderId="11" xfId="1" applyFont="1" applyBorder="1" applyAlignment="1">
      <alignment horizontal="center"/>
    </xf>
    <xf numFmtId="165" fontId="4" fillId="0" borderId="23" xfId="1" applyNumberFormat="1" applyFont="1" applyBorder="1" applyAlignment="1">
      <alignment horizontal="center"/>
    </xf>
    <xf numFmtId="0" fontId="4" fillId="0" borderId="23" xfId="1" applyFont="1" applyBorder="1"/>
    <xf numFmtId="165" fontId="4" fillId="0" borderId="8" xfId="1" applyNumberFormat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165" fontId="4" fillId="0" borderId="16" xfId="1" applyNumberFormat="1" applyFont="1" applyBorder="1"/>
    <xf numFmtId="0" fontId="3" fillId="0" borderId="13" xfId="1" applyFont="1" applyBorder="1"/>
    <xf numFmtId="0" fontId="3" fillId="0" borderId="0" xfId="1" applyFont="1" applyAlignment="1">
      <alignment horizontal="center"/>
    </xf>
    <xf numFmtId="167" fontId="3" fillId="0" borderId="17" xfId="1" applyNumberFormat="1" applyFont="1" applyBorder="1" applyAlignment="1">
      <alignment horizontal="center"/>
    </xf>
    <xf numFmtId="4" fontId="3" fillId="0" borderId="18" xfId="1" applyNumberFormat="1" applyFont="1" applyBorder="1" applyAlignment="1">
      <alignment horizontal="center"/>
    </xf>
    <xf numFmtId="4" fontId="3" fillId="0" borderId="17" xfId="1" applyNumberFormat="1" applyFont="1" applyBorder="1" applyAlignment="1">
      <alignment horizontal="center"/>
    </xf>
    <xf numFmtId="3" fontId="3" fillId="0" borderId="17" xfId="1" applyNumberFormat="1" applyFont="1" applyBorder="1" applyAlignment="1">
      <alignment horizontal="center"/>
    </xf>
    <xf numFmtId="167" fontId="3" fillId="0" borderId="19" xfId="1" applyNumberFormat="1" applyFont="1" applyBorder="1" applyAlignment="1">
      <alignment horizontal="center"/>
    </xf>
    <xf numFmtId="3" fontId="3" fillId="0" borderId="19" xfId="1" applyNumberFormat="1" applyFont="1" applyBorder="1" applyAlignment="1">
      <alignment horizontal="center"/>
    </xf>
    <xf numFmtId="164" fontId="3" fillId="0" borderId="0" xfId="1" applyNumberFormat="1" applyFont="1" applyAlignment="1">
      <alignment horizontal="center"/>
    </xf>
    <xf numFmtId="164" fontId="3" fillId="0" borderId="6" xfId="1" applyNumberFormat="1" applyFont="1" applyBorder="1" applyAlignment="1">
      <alignment horizontal="center"/>
    </xf>
    <xf numFmtId="164" fontId="3" fillId="0" borderId="7" xfId="1" applyNumberFormat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22" xfId="1" applyFont="1" applyBorder="1" applyAlignment="1">
      <alignment horizontal="center"/>
    </xf>
    <xf numFmtId="164" fontId="3" fillId="0" borderId="3" xfId="1" applyNumberFormat="1" applyFont="1" applyBorder="1" applyAlignment="1">
      <alignment horizontal="center"/>
    </xf>
    <xf numFmtId="0" fontId="4" fillId="0" borderId="25" xfId="1" applyFont="1" applyBorder="1" applyAlignment="1">
      <alignment horizontal="center"/>
    </xf>
    <xf numFmtId="0" fontId="4" fillId="0" borderId="26" xfId="1" applyFont="1" applyBorder="1" applyAlignment="1">
      <alignment horizontal="center"/>
    </xf>
    <xf numFmtId="0" fontId="3" fillId="0" borderId="27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8" xfId="1" applyFont="1" applyBorder="1" applyAlignment="1">
      <alignment horizontal="center"/>
    </xf>
    <xf numFmtId="0" fontId="3" fillId="0" borderId="24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0" fillId="0" borderId="7" xfId="0" applyBorder="1"/>
    <xf numFmtId="4" fontId="3" fillId="0" borderId="21" xfId="1" applyNumberFormat="1" applyFont="1" applyBorder="1" applyAlignment="1">
      <alignment horizontal="center"/>
    </xf>
    <xf numFmtId="168" fontId="3" fillId="0" borderId="17" xfId="1" applyNumberFormat="1" applyFont="1" applyBorder="1" applyAlignment="1">
      <alignment horizontal="center"/>
    </xf>
    <xf numFmtId="49" fontId="2" fillId="2" borderId="5" xfId="1" applyNumberFormat="1" applyFont="1" applyFill="1" applyBorder="1" applyAlignment="1">
      <alignment horizontal="left"/>
    </xf>
    <xf numFmtId="4" fontId="7" fillId="2" borderId="20" xfId="1" applyNumberFormat="1" applyFont="1" applyFill="1" applyBorder="1" applyAlignment="1">
      <alignment horizontal="center"/>
    </xf>
    <xf numFmtId="168" fontId="5" fillId="2" borderId="20" xfId="1" applyNumberFormat="1" applyFont="1" applyFill="1" applyBorder="1" applyAlignment="1">
      <alignment horizontal="center"/>
    </xf>
    <xf numFmtId="169" fontId="5" fillId="2" borderId="20" xfId="1" applyNumberFormat="1" applyFont="1" applyFill="1" applyBorder="1"/>
  </cellXfs>
  <cellStyles count="2">
    <cellStyle name="Normální" xfId="0" builtinId="0"/>
    <cellStyle name="normální_List1" xfId="1" xr:uid="{1AC05D0C-DD74-4F37-B1CC-6FD62C5D2C34}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5FD7B-BBA4-450D-8C93-DC3C6A605618}">
  <dimension ref="A1:AB96"/>
  <sheetViews>
    <sheetView tabSelected="1" workbookViewId="0">
      <pane xSplit="1" topLeftCell="B1" activePane="topRight" state="frozen"/>
      <selection pane="topRight" activeCell="F8" sqref="F8"/>
    </sheetView>
  </sheetViews>
  <sheetFormatPr defaultRowHeight="12.75" x14ac:dyDescent="0.2"/>
  <cols>
    <col min="1" max="1" width="13.85546875" style="59" customWidth="1"/>
    <col min="2" max="2" width="9.140625" customWidth="1"/>
    <col min="3" max="3" width="8.5703125" customWidth="1"/>
    <col min="4" max="4" width="10.5703125" customWidth="1"/>
    <col min="5" max="10" width="9.28515625" bestFit="1" customWidth="1"/>
    <col min="11" max="11" width="10.28515625" customWidth="1"/>
    <col min="12" max="12" width="10.5703125" customWidth="1"/>
    <col min="13" max="13" width="9.28515625" bestFit="1" customWidth="1"/>
    <col min="15" max="15" width="9.28515625" bestFit="1" customWidth="1"/>
    <col min="16" max="16" width="9.85546875" customWidth="1"/>
    <col min="18" max="19" width="9.28515625" bestFit="1" customWidth="1"/>
    <col min="20" max="20" width="9.28515625" customWidth="1"/>
    <col min="21" max="21" width="10" customWidth="1"/>
    <col min="22" max="22" width="11" customWidth="1"/>
    <col min="23" max="23" width="10.5703125" customWidth="1"/>
  </cols>
  <sheetData>
    <row r="1" spans="1:27" ht="14.25" x14ac:dyDescent="0.3">
      <c r="A1" s="62" t="s">
        <v>11</v>
      </c>
      <c r="B1" s="5" t="s">
        <v>9</v>
      </c>
      <c r="C1" s="3"/>
      <c r="D1" s="3"/>
      <c r="E1" s="2"/>
      <c r="F1" s="3" t="s">
        <v>17</v>
      </c>
      <c r="G1" s="4"/>
      <c r="H1" s="5" t="s">
        <v>18</v>
      </c>
      <c r="I1" s="3" t="s">
        <v>19</v>
      </c>
      <c r="J1" s="3"/>
      <c r="K1" s="2" t="s">
        <v>20</v>
      </c>
      <c r="L1" s="51" t="s">
        <v>21</v>
      </c>
      <c r="M1" s="4"/>
      <c r="N1" s="1" t="s">
        <v>8</v>
      </c>
      <c r="O1" s="3"/>
      <c r="P1" s="3"/>
      <c r="Q1" s="6" t="s">
        <v>23</v>
      </c>
      <c r="R1" s="3" t="s">
        <v>24</v>
      </c>
      <c r="S1" s="4"/>
      <c r="T1" s="5" t="s">
        <v>18</v>
      </c>
      <c r="U1" s="3" t="s">
        <v>22</v>
      </c>
      <c r="V1" s="3"/>
      <c r="W1" s="22" t="s">
        <v>12</v>
      </c>
      <c r="X1" s="22" t="s">
        <v>13</v>
      </c>
      <c r="Y1" s="30" t="s">
        <v>10</v>
      </c>
      <c r="Z1" s="33" t="s">
        <v>14</v>
      </c>
      <c r="AA1" s="34" t="s">
        <v>15</v>
      </c>
    </row>
    <row r="2" spans="1:27" ht="14.25" x14ac:dyDescent="0.3">
      <c r="A2" s="52" t="s">
        <v>1</v>
      </c>
      <c r="B2" s="39" t="s">
        <v>6</v>
      </c>
      <c r="C2" s="46" t="s">
        <v>3</v>
      </c>
      <c r="D2" s="46" t="s">
        <v>7</v>
      </c>
      <c r="E2" s="47" t="s">
        <v>6</v>
      </c>
      <c r="F2" s="46" t="s">
        <v>3</v>
      </c>
      <c r="G2" s="48" t="s">
        <v>7</v>
      </c>
      <c r="H2" s="39" t="s">
        <v>6</v>
      </c>
      <c r="I2" s="46" t="s">
        <v>3</v>
      </c>
      <c r="J2" s="46" t="s">
        <v>7</v>
      </c>
      <c r="K2" s="47" t="s">
        <v>6</v>
      </c>
      <c r="L2" s="46" t="s">
        <v>3</v>
      </c>
      <c r="M2" s="48" t="s">
        <v>7</v>
      </c>
      <c r="N2" s="50" t="s">
        <v>6</v>
      </c>
      <c r="O2" s="46" t="s">
        <v>3</v>
      </c>
      <c r="P2" s="46" t="s">
        <v>7</v>
      </c>
      <c r="Q2" s="49" t="s">
        <v>6</v>
      </c>
      <c r="R2" s="46" t="s">
        <v>3</v>
      </c>
      <c r="S2" s="48" t="s">
        <v>7</v>
      </c>
      <c r="T2" s="39" t="s">
        <v>6</v>
      </c>
      <c r="U2" s="46" t="s">
        <v>3</v>
      </c>
      <c r="V2" s="46" t="s">
        <v>7</v>
      </c>
      <c r="W2" s="23" t="s">
        <v>2</v>
      </c>
      <c r="X2" s="23" t="s">
        <v>2</v>
      </c>
      <c r="Y2" s="31" t="s">
        <v>2</v>
      </c>
      <c r="Z2" s="35" t="s">
        <v>4</v>
      </c>
      <c r="AA2" s="36" t="s">
        <v>5</v>
      </c>
    </row>
    <row r="3" spans="1:27" ht="15" thickBot="1" x14ac:dyDescent="0.35">
      <c r="A3" s="53" t="s">
        <v>0</v>
      </c>
      <c r="B3" s="11"/>
      <c r="C3" s="8"/>
      <c r="D3" s="9"/>
      <c r="E3" s="7"/>
      <c r="F3" s="9"/>
      <c r="G3" s="10"/>
      <c r="H3" s="11"/>
      <c r="I3" s="8"/>
      <c r="J3" s="9"/>
      <c r="K3" s="7"/>
      <c r="L3" s="9"/>
      <c r="M3" s="10"/>
      <c r="N3" s="20"/>
      <c r="O3" s="8"/>
      <c r="P3" s="9"/>
      <c r="Q3" s="12"/>
      <c r="R3" s="8"/>
      <c r="S3" s="13"/>
      <c r="T3" s="11"/>
      <c r="U3" s="8"/>
      <c r="V3" s="9"/>
      <c r="W3" s="24">
        <v>-3.0000000000000001E-3</v>
      </c>
      <c r="X3" s="24">
        <v>-3.0000000000000001E-3</v>
      </c>
      <c r="Y3" s="32"/>
      <c r="Z3" s="37"/>
      <c r="AA3" s="38"/>
    </row>
    <row r="4" spans="1:27" ht="13.5" x14ac:dyDescent="0.25">
      <c r="A4" s="54">
        <v>1</v>
      </c>
      <c r="B4" s="40">
        <v>10263</v>
      </c>
      <c r="C4" s="41">
        <f t="shared" ref="C4:C9" si="0">IF(B4=0,"",B4/Y4)</f>
        <v>8745.6327226246267</v>
      </c>
      <c r="D4" s="42">
        <f t="shared" ref="D4:D9" si="1">B4*AA4</f>
        <v>212659.62299999999</v>
      </c>
      <c r="E4" s="40">
        <v>2683.5</v>
      </c>
      <c r="F4" s="42">
        <f t="shared" ref="F4:F9" si="2">IF(E4=0,"",E4/Y4)</f>
        <v>2286.7490413293567</v>
      </c>
      <c r="G4" s="42">
        <f t="shared" ref="G4:G9" si="3">E4*AA4</f>
        <v>55604.803500000002</v>
      </c>
      <c r="H4" s="40">
        <v>2509</v>
      </c>
      <c r="I4" s="42">
        <f t="shared" ref="I4:I9" si="4">IF(H4=0,"",H4/Y4)</f>
        <v>2138.048572645931</v>
      </c>
      <c r="J4" s="42">
        <f t="shared" ref="J4:J9" si="5">H4*AA4</f>
        <v>51988.989000000001</v>
      </c>
      <c r="K4" s="40">
        <v>3027</v>
      </c>
      <c r="L4" s="42">
        <f t="shared" ref="L4:L9" si="6">IF(K4=0,"",K4/Y4)</f>
        <v>2579.4631444397105</v>
      </c>
      <c r="M4" s="42">
        <f t="shared" ref="M4:M9" si="7">K4*AA4</f>
        <v>62722.466999999997</v>
      </c>
      <c r="N4" s="43">
        <v>14965</v>
      </c>
      <c r="O4" s="42">
        <f t="shared" ref="O4:O9" si="8">IF(N4=0,"",N4/Y4)</f>
        <v>12752.449936088624</v>
      </c>
      <c r="P4" s="42">
        <f t="shared" ref="P4:P9" si="9">N4*AA4</f>
        <v>310089.76500000001</v>
      </c>
      <c r="Q4" s="40">
        <v>1958</v>
      </c>
      <c r="R4" s="42">
        <f t="shared" ref="R4:R9" si="10">IF(Q4=0,"",Q4/Y4)</f>
        <v>1668.5129953131657</v>
      </c>
      <c r="S4" s="42">
        <f t="shared" ref="S4:S9" si="11">Q4*AA4</f>
        <v>40571.718000000001</v>
      </c>
      <c r="T4" s="43">
        <v>36000</v>
      </c>
      <c r="U4" s="42">
        <f t="shared" ref="U4:U9" si="12">IF(T4=0,"",T4/Y4)</f>
        <v>30677.46058798466</v>
      </c>
      <c r="V4" s="42">
        <f t="shared" ref="V4:V9" si="13">T4*AA4</f>
        <v>745956</v>
      </c>
      <c r="W4" s="61">
        <v>1.1694</v>
      </c>
      <c r="X4" s="26">
        <v>1.1705000000000001</v>
      </c>
      <c r="Y4" s="26">
        <v>1.1735</v>
      </c>
      <c r="Z4" s="15">
        <v>24.295000000000002</v>
      </c>
      <c r="AA4" s="14">
        <v>20.721</v>
      </c>
    </row>
    <row r="5" spans="1:27" ht="13.5" x14ac:dyDescent="0.25">
      <c r="A5" s="55">
        <v>2</v>
      </c>
      <c r="B5" s="44">
        <v>10455</v>
      </c>
      <c r="C5" s="41">
        <f t="shared" si="0"/>
        <v>8897.115139137095</v>
      </c>
      <c r="D5" s="42">
        <f t="shared" si="1"/>
        <v>215561.18999999997</v>
      </c>
      <c r="E5" s="44">
        <v>2700</v>
      </c>
      <c r="F5" s="42">
        <f t="shared" si="2"/>
        <v>2297.6767934643858</v>
      </c>
      <c r="G5" s="42">
        <f t="shared" si="3"/>
        <v>55668.6</v>
      </c>
      <c r="H5" s="44">
        <v>2509</v>
      </c>
      <c r="I5" s="42">
        <f t="shared" si="4"/>
        <v>2135.1374351119052</v>
      </c>
      <c r="J5" s="42">
        <f t="shared" si="5"/>
        <v>51730.561999999998</v>
      </c>
      <c r="K5" s="44">
        <v>3102</v>
      </c>
      <c r="L5" s="42">
        <f t="shared" si="6"/>
        <v>2639.7753382690835</v>
      </c>
      <c r="M5" s="42">
        <f t="shared" si="7"/>
        <v>63957.035999999993</v>
      </c>
      <c r="N5" s="45">
        <v>15110</v>
      </c>
      <c r="O5" s="42">
        <f t="shared" si="8"/>
        <v>12858.480129350693</v>
      </c>
      <c r="P5" s="42">
        <f t="shared" si="9"/>
        <v>311537.98</v>
      </c>
      <c r="Q5" s="44">
        <v>1987.5</v>
      </c>
      <c r="R5" s="42">
        <f t="shared" si="10"/>
        <v>1691.3454174112842</v>
      </c>
      <c r="S5" s="42">
        <f t="shared" si="11"/>
        <v>40978.274999999994</v>
      </c>
      <c r="T5" s="45">
        <v>36375</v>
      </c>
      <c r="U5" s="42">
        <f t="shared" si="12"/>
        <v>30954.812356395199</v>
      </c>
      <c r="V5" s="42">
        <f t="shared" si="13"/>
        <v>749979.75</v>
      </c>
      <c r="W5" s="61">
        <v>1.1724000000000001</v>
      </c>
      <c r="X5" s="27">
        <v>1.1720999999999999</v>
      </c>
      <c r="Y5" s="27">
        <v>1.1751</v>
      </c>
      <c r="Z5" s="15">
        <v>24.24</v>
      </c>
      <c r="AA5" s="15">
        <v>20.617999999999999</v>
      </c>
    </row>
    <row r="6" spans="1:27" ht="13.5" x14ac:dyDescent="0.25">
      <c r="A6" s="55">
        <v>3</v>
      </c>
      <c r="B6" s="44">
        <v>10537.5</v>
      </c>
      <c r="C6" s="41">
        <f t="shared" si="0"/>
        <v>8979.5483596080103</v>
      </c>
      <c r="D6" s="42">
        <f t="shared" si="1"/>
        <v>217947.11249999999</v>
      </c>
      <c r="E6" s="44">
        <v>2703</v>
      </c>
      <c r="F6" s="42">
        <f t="shared" si="2"/>
        <v>2303.3659991478485</v>
      </c>
      <c r="G6" s="42">
        <f t="shared" si="3"/>
        <v>55906.148999999998</v>
      </c>
      <c r="H6" s="44">
        <v>2509</v>
      </c>
      <c r="I6" s="42">
        <f t="shared" si="4"/>
        <v>2138.048572645931</v>
      </c>
      <c r="J6" s="42">
        <f t="shared" si="5"/>
        <v>51893.646999999997</v>
      </c>
      <c r="K6" s="44">
        <v>3057</v>
      </c>
      <c r="L6" s="42">
        <f t="shared" si="6"/>
        <v>2605.0276949296976</v>
      </c>
      <c r="M6" s="42">
        <f t="shared" si="7"/>
        <v>63227.930999999997</v>
      </c>
      <c r="N6" s="45">
        <v>15230</v>
      </c>
      <c r="O6" s="42">
        <f t="shared" si="8"/>
        <v>12978.270132083511</v>
      </c>
      <c r="P6" s="42">
        <f t="shared" si="9"/>
        <v>315002.09000000003</v>
      </c>
      <c r="Q6" s="44">
        <v>1985</v>
      </c>
      <c r="R6" s="42">
        <f t="shared" si="10"/>
        <v>1691.5210907541543</v>
      </c>
      <c r="S6" s="42">
        <f t="shared" si="11"/>
        <v>41055.754999999997</v>
      </c>
      <c r="T6" s="45">
        <v>37700</v>
      </c>
      <c r="U6" s="42">
        <f t="shared" si="12"/>
        <v>32126.118449083937</v>
      </c>
      <c r="V6" s="42">
        <f t="shared" si="13"/>
        <v>779749.1</v>
      </c>
      <c r="W6" s="61">
        <v>1.1704000000000001</v>
      </c>
      <c r="X6" s="27">
        <v>1.1705000000000001</v>
      </c>
      <c r="Y6" s="27">
        <v>1.1735</v>
      </c>
      <c r="Z6" s="15">
        <v>24.27</v>
      </c>
      <c r="AA6" s="15">
        <v>20.683</v>
      </c>
    </row>
    <row r="7" spans="1:27" ht="13.5" x14ac:dyDescent="0.25">
      <c r="A7" s="55">
        <v>4</v>
      </c>
      <c r="B7" s="44"/>
      <c r="C7" s="41" t="str">
        <f t="shared" si="0"/>
        <v/>
      </c>
      <c r="D7" s="42" t="s">
        <v>0</v>
      </c>
      <c r="E7" s="44"/>
      <c r="F7" s="42" t="str">
        <f t="shared" si="2"/>
        <v/>
      </c>
      <c r="G7" s="42" t="s">
        <v>0</v>
      </c>
      <c r="H7" s="44"/>
      <c r="I7" s="42" t="str">
        <f t="shared" si="4"/>
        <v/>
      </c>
      <c r="J7" s="42" t="s">
        <v>0</v>
      </c>
      <c r="K7" s="44"/>
      <c r="L7" s="42"/>
      <c r="M7" s="42" t="s">
        <v>0</v>
      </c>
      <c r="N7" s="45"/>
      <c r="O7" s="42" t="str">
        <f t="shared" si="8"/>
        <v/>
      </c>
      <c r="P7" s="42" t="s">
        <v>0</v>
      </c>
      <c r="Q7" s="44"/>
      <c r="R7" s="42" t="str">
        <f t="shared" si="10"/>
        <v/>
      </c>
      <c r="S7" s="42" t="s">
        <v>0</v>
      </c>
      <c r="T7" s="45"/>
      <c r="U7" s="42" t="str">
        <f t="shared" si="12"/>
        <v/>
      </c>
      <c r="V7" s="42" t="s">
        <v>0</v>
      </c>
      <c r="W7" s="61"/>
      <c r="X7" s="27"/>
      <c r="Y7" s="27"/>
      <c r="Z7" s="15"/>
      <c r="AA7" s="15"/>
    </row>
    <row r="8" spans="1:27" ht="13.5" x14ac:dyDescent="0.25">
      <c r="A8" s="55">
        <v>5</v>
      </c>
      <c r="B8" s="44"/>
      <c r="C8" s="41" t="str">
        <f t="shared" si="0"/>
        <v/>
      </c>
      <c r="D8" s="42" t="s">
        <v>0</v>
      </c>
      <c r="E8" s="44"/>
      <c r="F8" s="42" t="str">
        <f t="shared" si="2"/>
        <v/>
      </c>
      <c r="G8" s="42" t="s">
        <v>0</v>
      </c>
      <c r="H8" s="44"/>
      <c r="I8" s="42" t="str">
        <f t="shared" si="4"/>
        <v/>
      </c>
      <c r="J8" s="42" t="s">
        <v>0</v>
      </c>
      <c r="K8" s="44"/>
      <c r="L8" s="42" t="str">
        <f t="shared" si="6"/>
        <v/>
      </c>
      <c r="M8" s="42" t="s">
        <v>0</v>
      </c>
      <c r="N8" s="45"/>
      <c r="O8" s="42" t="str">
        <f t="shared" si="8"/>
        <v/>
      </c>
      <c r="P8" s="42" t="s">
        <v>0</v>
      </c>
      <c r="Q8" s="44"/>
      <c r="R8" s="42" t="str">
        <f t="shared" si="10"/>
        <v/>
      </c>
      <c r="S8" s="42" t="s">
        <v>0</v>
      </c>
      <c r="T8" s="45"/>
      <c r="U8" s="42" t="str">
        <f t="shared" si="12"/>
        <v/>
      </c>
      <c r="V8" s="42" t="s">
        <v>0</v>
      </c>
      <c r="W8" s="61"/>
      <c r="X8" s="27"/>
      <c r="Y8" s="27"/>
      <c r="Z8" s="15"/>
      <c r="AA8" s="15"/>
    </row>
    <row r="9" spans="1:27" ht="13.5" x14ac:dyDescent="0.25">
      <c r="A9" s="55">
        <v>6</v>
      </c>
      <c r="B9" s="44">
        <v>10609.5</v>
      </c>
      <c r="C9" s="41">
        <f t="shared" si="0"/>
        <v>9086.5878725590956</v>
      </c>
      <c r="D9" s="42">
        <f t="shared" si="1"/>
        <v>220773.08550000002</v>
      </c>
      <c r="E9" s="44">
        <v>2713</v>
      </c>
      <c r="F9" s="42">
        <f t="shared" si="2"/>
        <v>2323.5697156560468</v>
      </c>
      <c r="G9" s="42">
        <f t="shared" si="3"/>
        <v>56454.817000000003</v>
      </c>
      <c r="H9" s="44">
        <v>2509</v>
      </c>
      <c r="I9" s="42">
        <f t="shared" si="4"/>
        <v>2148.8523466940733</v>
      </c>
      <c r="J9" s="42">
        <f t="shared" si="5"/>
        <v>52209.781000000003</v>
      </c>
      <c r="K9" s="44">
        <v>3071</v>
      </c>
      <c r="L9" s="42">
        <f t="shared" si="6"/>
        <v>2630.1815690304898</v>
      </c>
      <c r="M9" s="42">
        <f t="shared" si="7"/>
        <v>63904.439000000006</v>
      </c>
      <c r="N9" s="45">
        <v>15185</v>
      </c>
      <c r="O9" s="42">
        <f t="shared" si="8"/>
        <v>13005.310037684139</v>
      </c>
      <c r="P9" s="42">
        <f t="shared" si="9"/>
        <v>315984.66500000004</v>
      </c>
      <c r="Q9" s="44">
        <v>1968</v>
      </c>
      <c r="R9" s="42">
        <f t="shared" si="10"/>
        <v>1685.5087358684482</v>
      </c>
      <c r="S9" s="42">
        <f t="shared" si="11"/>
        <v>40952.112000000001</v>
      </c>
      <c r="T9" s="45">
        <v>36750</v>
      </c>
      <c r="U9" s="42">
        <f t="shared" si="12"/>
        <v>31474.820143884892</v>
      </c>
      <c r="V9" s="42">
        <f t="shared" si="13"/>
        <v>764730.75</v>
      </c>
      <c r="W9" s="61">
        <v>1.1648000000000001</v>
      </c>
      <c r="X9" s="27">
        <v>1.1646000000000001</v>
      </c>
      <c r="Y9" s="27">
        <v>1.1676</v>
      </c>
      <c r="Z9" s="15">
        <v>24.305</v>
      </c>
      <c r="AA9" s="15">
        <v>20.809000000000001</v>
      </c>
    </row>
    <row r="10" spans="1:27" ht="13.5" x14ac:dyDescent="0.25">
      <c r="A10" s="55">
        <v>7</v>
      </c>
      <c r="B10" s="44">
        <v>10643</v>
      </c>
      <c r="C10" s="41">
        <f t="shared" ref="C10:C17" si="14">IF(B10=0,"",B10/Y10)</f>
        <v>9126.2219173383655</v>
      </c>
      <c r="D10" s="42">
        <f t="shared" ref="D10:D17" si="15">B10*AA10</f>
        <v>221959.76500000001</v>
      </c>
      <c r="E10" s="44">
        <v>2713.5</v>
      </c>
      <c r="F10" s="42">
        <f t="shared" ref="F10:F17" si="16">IF(E10=0,"",E10/Y10)</f>
        <v>2326.787858000343</v>
      </c>
      <c r="G10" s="42">
        <f t="shared" ref="G10:G17" si="17">E10*AA10</f>
        <v>56590.042500000003</v>
      </c>
      <c r="H10" s="44">
        <v>2509</v>
      </c>
      <c r="I10" s="42">
        <f t="shared" ref="I10:I17" si="18">IF(H10=0,"",H10/Y10)</f>
        <v>2151.4320013719775</v>
      </c>
      <c r="J10" s="42">
        <f t="shared" ref="J10:J17" si="19">H10*AA10</f>
        <v>52325.195</v>
      </c>
      <c r="K10" s="44">
        <v>3086</v>
      </c>
      <c r="L10" s="42">
        <f t="shared" ref="L10:L17" si="20">IF(K10=0,"",K10/Y10)</f>
        <v>2646.2013376779287</v>
      </c>
      <c r="M10" s="42">
        <f t="shared" ref="M10:M17" si="21">K10*AA10</f>
        <v>64358.53</v>
      </c>
      <c r="N10" s="45">
        <v>15310</v>
      </c>
      <c r="O10" s="42">
        <f t="shared" ref="O10:O17" si="22">IF(N10=0,"",N10/Y10)</f>
        <v>13128.108386211628</v>
      </c>
      <c r="P10" s="42">
        <f t="shared" ref="P10:P17" si="23">N10*AA10</f>
        <v>319290.05</v>
      </c>
      <c r="Q10" s="44">
        <v>1969</v>
      </c>
      <c r="R10" s="42">
        <f t="shared" ref="R10:R17" si="24">IF(Q10=0,"",Q10/Y10)</f>
        <v>1688.3896415709141</v>
      </c>
      <c r="S10" s="42">
        <f t="shared" ref="S10:S17" si="25">Q10*AA10</f>
        <v>41063.495000000003</v>
      </c>
      <c r="T10" s="45">
        <v>36585</v>
      </c>
      <c r="U10" s="42">
        <f t="shared" ref="U10:U17" si="26">IF(T10=0,"",T10/Y10)</f>
        <v>31371.11987652204</v>
      </c>
      <c r="V10" s="42">
        <f t="shared" ref="V10:V17" si="27">T10*AA10</f>
        <v>762980.17500000005</v>
      </c>
      <c r="W10" s="61">
        <v>1.1636</v>
      </c>
      <c r="X10" s="29">
        <v>1.163</v>
      </c>
      <c r="Y10" s="27">
        <v>1.1661999999999999</v>
      </c>
      <c r="Z10" s="15">
        <v>24.32</v>
      </c>
      <c r="AA10" s="15">
        <v>20.855</v>
      </c>
    </row>
    <row r="11" spans="1:27" ht="13.5" x14ac:dyDescent="0.25">
      <c r="A11" s="55">
        <v>8</v>
      </c>
      <c r="B11" s="44">
        <v>10738</v>
      </c>
      <c r="C11" s="41">
        <f t="shared" si="14"/>
        <v>9235.4003612281758</v>
      </c>
      <c r="D11" s="42">
        <f t="shared" si="15"/>
        <v>224907.41</v>
      </c>
      <c r="E11" s="44">
        <v>2750.5</v>
      </c>
      <c r="F11" s="42">
        <f t="shared" si="16"/>
        <v>2365.6145179323985</v>
      </c>
      <c r="G11" s="42">
        <f t="shared" si="17"/>
        <v>57609.222500000003</v>
      </c>
      <c r="H11" s="44">
        <v>2509</v>
      </c>
      <c r="I11" s="42">
        <f t="shared" si="18"/>
        <v>2157.9083168487141</v>
      </c>
      <c r="J11" s="42">
        <f t="shared" si="19"/>
        <v>52551.004999999997</v>
      </c>
      <c r="K11" s="44">
        <v>3092.5</v>
      </c>
      <c r="L11" s="42">
        <f t="shared" si="20"/>
        <v>2659.7574610819643</v>
      </c>
      <c r="M11" s="42">
        <f t="shared" si="21"/>
        <v>64772.412499999999</v>
      </c>
      <c r="N11" s="45">
        <v>15190</v>
      </c>
      <c r="O11" s="42">
        <f t="shared" si="22"/>
        <v>13064.419024683924</v>
      </c>
      <c r="P11" s="42">
        <f t="shared" si="23"/>
        <v>318154.55</v>
      </c>
      <c r="Q11" s="44">
        <v>1967</v>
      </c>
      <c r="R11" s="42">
        <f t="shared" si="24"/>
        <v>1691.7519566526189</v>
      </c>
      <c r="S11" s="42">
        <f t="shared" si="25"/>
        <v>41198.815000000002</v>
      </c>
      <c r="T11" s="45">
        <v>36505</v>
      </c>
      <c r="U11" s="42">
        <f t="shared" si="26"/>
        <v>31396.748946417818</v>
      </c>
      <c r="V11" s="42">
        <f t="shared" si="27"/>
        <v>764597.22499999998</v>
      </c>
      <c r="W11" s="61">
        <v>1.1597</v>
      </c>
      <c r="X11" s="27">
        <v>1.1597</v>
      </c>
      <c r="Y11" s="27">
        <v>1.1627000000000001</v>
      </c>
      <c r="Z11" s="15">
        <v>24.37</v>
      </c>
      <c r="AA11" s="15">
        <v>20.945</v>
      </c>
    </row>
    <row r="12" spans="1:27" ht="13.5" x14ac:dyDescent="0.25">
      <c r="A12" s="55">
        <v>9</v>
      </c>
      <c r="B12" s="44">
        <v>10866.5</v>
      </c>
      <c r="C12" s="41">
        <f t="shared" si="14"/>
        <v>9357.1859123396189</v>
      </c>
      <c r="D12" s="42">
        <f t="shared" si="15"/>
        <v>227631.44200000001</v>
      </c>
      <c r="E12" s="44">
        <v>2786.5</v>
      </c>
      <c r="F12" s="42">
        <f t="shared" si="16"/>
        <v>2399.466115560148</v>
      </c>
      <c r="G12" s="42">
        <f t="shared" si="17"/>
        <v>58371.601999999999</v>
      </c>
      <c r="H12" s="44">
        <v>2509</v>
      </c>
      <c r="I12" s="42">
        <f t="shared" si="18"/>
        <v>2160.5097735296649</v>
      </c>
      <c r="J12" s="42">
        <f t="shared" si="19"/>
        <v>52558.531999999999</v>
      </c>
      <c r="K12" s="44">
        <v>3111</v>
      </c>
      <c r="L12" s="42">
        <f t="shared" si="20"/>
        <v>2678.8943425471452</v>
      </c>
      <c r="M12" s="42">
        <f t="shared" si="21"/>
        <v>65169.228000000003</v>
      </c>
      <c r="N12" s="45">
        <v>15325</v>
      </c>
      <c r="O12" s="42">
        <f t="shared" si="22"/>
        <v>13196.417807629381</v>
      </c>
      <c r="P12" s="42">
        <f t="shared" si="23"/>
        <v>321028.10000000003</v>
      </c>
      <c r="Q12" s="44">
        <v>1992</v>
      </c>
      <c r="R12" s="42">
        <f t="shared" si="24"/>
        <v>1715.3190390080083</v>
      </c>
      <c r="S12" s="42">
        <f t="shared" si="25"/>
        <v>41728.415999999997</v>
      </c>
      <c r="T12" s="45">
        <v>36900</v>
      </c>
      <c r="U12" s="42">
        <f t="shared" si="26"/>
        <v>31774.735210539911</v>
      </c>
      <c r="V12" s="42">
        <f t="shared" si="27"/>
        <v>772981.20000000007</v>
      </c>
      <c r="W12" s="61">
        <v>1.1580999999999999</v>
      </c>
      <c r="X12" s="27">
        <v>1.1584000000000001</v>
      </c>
      <c r="Y12" s="27">
        <v>1.1613</v>
      </c>
      <c r="Z12" s="15">
        <v>24.32</v>
      </c>
      <c r="AA12" s="15">
        <v>20.948</v>
      </c>
    </row>
    <row r="13" spans="1:27" ht="13.5" x14ac:dyDescent="0.25">
      <c r="A13" s="55">
        <v>10</v>
      </c>
      <c r="B13" s="44">
        <v>10735</v>
      </c>
      <c r="C13" s="41">
        <f t="shared" si="14"/>
        <v>9285.5289334832632</v>
      </c>
      <c r="D13" s="42">
        <f t="shared" si="15"/>
        <v>225424.26499999998</v>
      </c>
      <c r="E13" s="44">
        <v>2799.5</v>
      </c>
      <c r="F13" s="42">
        <f t="shared" si="16"/>
        <v>2421.5033301617509</v>
      </c>
      <c r="G13" s="42">
        <f t="shared" si="17"/>
        <v>58786.700499999999</v>
      </c>
      <c r="H13" s="44">
        <v>2509</v>
      </c>
      <c r="I13" s="42">
        <f t="shared" si="18"/>
        <v>2170.2274889715422</v>
      </c>
      <c r="J13" s="42">
        <f t="shared" si="19"/>
        <v>52686.490999999995</v>
      </c>
      <c r="K13" s="44">
        <v>3113</v>
      </c>
      <c r="L13" s="42">
        <f t="shared" si="20"/>
        <v>2692.6736441484304</v>
      </c>
      <c r="M13" s="42">
        <f t="shared" si="21"/>
        <v>65369.886999999995</v>
      </c>
      <c r="N13" s="45">
        <v>15175</v>
      </c>
      <c r="O13" s="42">
        <f t="shared" si="22"/>
        <v>13126.027160280253</v>
      </c>
      <c r="P13" s="42">
        <f t="shared" si="23"/>
        <v>318659.82499999995</v>
      </c>
      <c r="Q13" s="44">
        <v>1978</v>
      </c>
      <c r="R13" s="42">
        <f t="shared" si="24"/>
        <v>1710.9246604964969</v>
      </c>
      <c r="S13" s="42">
        <f t="shared" si="25"/>
        <v>41536.021999999997</v>
      </c>
      <c r="T13" s="45">
        <v>36500</v>
      </c>
      <c r="U13" s="42">
        <f t="shared" si="26"/>
        <v>31571.663350921204</v>
      </c>
      <c r="V13" s="42">
        <f t="shared" si="27"/>
        <v>766463.5</v>
      </c>
      <c r="W13" s="61">
        <v>1.1537999999999999</v>
      </c>
      <c r="X13" s="27">
        <v>1.1534</v>
      </c>
      <c r="Y13" s="27">
        <v>1.1560999999999999</v>
      </c>
      <c r="Z13" s="15">
        <v>24.3</v>
      </c>
      <c r="AA13" s="15">
        <v>20.998999999999999</v>
      </c>
    </row>
    <row r="14" spans="1:27" ht="13.5" x14ac:dyDescent="0.25">
      <c r="A14" s="55">
        <v>11</v>
      </c>
      <c r="B14" s="44"/>
      <c r="C14" s="41"/>
      <c r="D14" s="42"/>
      <c r="E14" s="44"/>
      <c r="F14" s="42"/>
      <c r="G14" s="42"/>
      <c r="H14" s="44"/>
      <c r="I14" s="42"/>
      <c r="J14" s="42"/>
      <c r="K14" s="44"/>
      <c r="L14" s="42"/>
      <c r="M14" s="42"/>
      <c r="N14" s="45"/>
      <c r="O14" s="42"/>
      <c r="P14" s="42"/>
      <c r="Q14" s="44"/>
      <c r="R14" s="42"/>
      <c r="S14" s="42"/>
      <c r="T14" s="45"/>
      <c r="U14" s="42"/>
      <c r="V14" s="42"/>
      <c r="W14" s="61"/>
      <c r="X14" s="27"/>
      <c r="Y14" s="27"/>
      <c r="Z14" s="15"/>
      <c r="AA14" s="15"/>
    </row>
    <row r="15" spans="1:27" ht="13.5" x14ac:dyDescent="0.25">
      <c r="A15" s="55">
        <v>12</v>
      </c>
      <c r="B15" s="44"/>
      <c r="C15" s="41"/>
      <c r="D15" s="42"/>
      <c r="E15" s="44"/>
      <c r="F15" s="42"/>
      <c r="G15" s="42"/>
      <c r="H15" s="44"/>
      <c r="I15" s="42"/>
      <c r="J15" s="42"/>
      <c r="K15" s="44"/>
      <c r="L15" s="42"/>
      <c r="M15" s="42"/>
      <c r="N15" s="45"/>
      <c r="O15" s="42"/>
      <c r="P15" s="42"/>
      <c r="Q15" s="44"/>
      <c r="R15" s="42"/>
      <c r="S15" s="42"/>
      <c r="T15" s="45"/>
      <c r="U15" s="42"/>
      <c r="V15" s="42"/>
      <c r="W15" s="61"/>
      <c r="X15" s="27"/>
      <c r="Y15" s="27"/>
      <c r="Z15" s="15"/>
      <c r="AA15" s="15"/>
    </row>
    <row r="16" spans="1:27" ht="13.5" x14ac:dyDescent="0.25">
      <c r="A16" s="55">
        <v>13</v>
      </c>
      <c r="B16" s="44">
        <v>10617.5</v>
      </c>
      <c r="C16" s="41">
        <f t="shared" si="14"/>
        <v>9177.5434350419218</v>
      </c>
      <c r="D16" s="42">
        <f t="shared" si="15"/>
        <v>223455.905</v>
      </c>
      <c r="E16" s="44">
        <v>2774</v>
      </c>
      <c r="F16" s="42">
        <f t="shared" si="16"/>
        <v>2397.7871899040538</v>
      </c>
      <c r="G16" s="42">
        <f t="shared" si="17"/>
        <v>58381.603999999999</v>
      </c>
      <c r="H16" s="44">
        <v>2509</v>
      </c>
      <c r="I16" s="42">
        <f t="shared" si="18"/>
        <v>2168.7267698158871</v>
      </c>
      <c r="J16" s="42">
        <f t="shared" si="19"/>
        <v>52804.413999999997</v>
      </c>
      <c r="K16" s="44">
        <v>3119</v>
      </c>
      <c r="L16" s="42">
        <f t="shared" si="20"/>
        <v>2695.9979254905352</v>
      </c>
      <c r="M16" s="42">
        <f t="shared" si="21"/>
        <v>65642.474000000002</v>
      </c>
      <c r="N16" s="45">
        <v>15040</v>
      </c>
      <c r="O16" s="42">
        <f t="shared" si="22"/>
        <v>13000.259313683118</v>
      </c>
      <c r="P16" s="42">
        <f t="shared" si="23"/>
        <v>316531.83999999997</v>
      </c>
      <c r="Q16" s="44">
        <v>1956.5</v>
      </c>
      <c r="R16" s="42">
        <f t="shared" si="24"/>
        <v>1691.157403405653</v>
      </c>
      <c r="S16" s="42">
        <f t="shared" si="25"/>
        <v>41176.498999999996</v>
      </c>
      <c r="T16" s="45">
        <v>35925</v>
      </c>
      <c r="U16" s="42">
        <f t="shared" si="26"/>
        <v>31052.813553461838</v>
      </c>
      <c r="V16" s="42">
        <f t="shared" si="27"/>
        <v>756077.54999999993</v>
      </c>
      <c r="W16" s="61">
        <v>1.1538999999999999</v>
      </c>
      <c r="X16" s="27">
        <v>1.1537999999999999</v>
      </c>
      <c r="Y16" s="27">
        <v>1.1569</v>
      </c>
      <c r="Z16" s="15">
        <v>24.355</v>
      </c>
      <c r="AA16" s="15">
        <v>21.045999999999999</v>
      </c>
    </row>
    <row r="17" spans="1:27" ht="13.5" x14ac:dyDescent="0.25">
      <c r="A17" s="55">
        <v>14</v>
      </c>
      <c r="B17" s="44">
        <v>10600</v>
      </c>
      <c r="C17" s="41">
        <f t="shared" si="14"/>
        <v>9175.1060330650052</v>
      </c>
      <c r="D17" s="42">
        <f t="shared" si="15"/>
        <v>223013.40000000002</v>
      </c>
      <c r="E17" s="44">
        <v>2734</v>
      </c>
      <c r="F17" s="42">
        <f t="shared" si="16"/>
        <v>2366.4848956980873</v>
      </c>
      <c r="G17" s="42">
        <f t="shared" si="17"/>
        <v>57520.626000000004</v>
      </c>
      <c r="H17" s="44">
        <v>2509</v>
      </c>
      <c r="I17" s="42">
        <f t="shared" si="18"/>
        <v>2171.7302865056695</v>
      </c>
      <c r="J17" s="42">
        <f t="shared" si="19"/>
        <v>52786.851000000002</v>
      </c>
      <c r="K17" s="44">
        <v>3049</v>
      </c>
      <c r="L17" s="42">
        <f t="shared" si="20"/>
        <v>2639.1413485674716</v>
      </c>
      <c r="M17" s="42">
        <f t="shared" si="21"/>
        <v>64147.911000000007</v>
      </c>
      <c r="N17" s="45">
        <v>14910</v>
      </c>
      <c r="O17" s="42">
        <f t="shared" si="22"/>
        <v>12905.73876915087</v>
      </c>
      <c r="P17" s="42">
        <f t="shared" si="23"/>
        <v>313691.49000000005</v>
      </c>
      <c r="Q17" s="44">
        <v>1940</v>
      </c>
      <c r="R17" s="42">
        <f t="shared" si="24"/>
        <v>1679.2175192590669</v>
      </c>
      <c r="S17" s="42">
        <f t="shared" si="25"/>
        <v>40815.660000000003</v>
      </c>
      <c r="T17" s="45">
        <v>35175</v>
      </c>
      <c r="U17" s="42">
        <f t="shared" si="26"/>
        <v>30446.637237081279</v>
      </c>
      <c r="V17" s="42">
        <f t="shared" si="27"/>
        <v>740046.82500000007</v>
      </c>
      <c r="W17" s="61">
        <v>1.1523000000000001</v>
      </c>
      <c r="X17" s="27">
        <v>1.1523000000000001</v>
      </c>
      <c r="Y17" s="27">
        <v>1.1553</v>
      </c>
      <c r="Z17" s="15">
        <v>24.32</v>
      </c>
      <c r="AA17" s="15">
        <v>21.039000000000001</v>
      </c>
    </row>
    <row r="18" spans="1:27" ht="13.5" x14ac:dyDescent="0.25">
      <c r="A18" s="55">
        <v>15</v>
      </c>
      <c r="B18" s="44">
        <v>10702</v>
      </c>
      <c r="C18" s="41">
        <f t="shared" ref="C18" si="28">IF(B18=0,"",B18/Y18)</f>
        <v>9209.9827882960417</v>
      </c>
      <c r="D18" s="42">
        <f t="shared" ref="D18" si="29">B18*AA18</f>
        <v>223564.78</v>
      </c>
      <c r="E18" s="44">
        <v>2752.5</v>
      </c>
      <c r="F18" s="42">
        <f t="shared" ref="F18" si="30">IF(E18=0,"",E18/Y18)</f>
        <v>2368.7607573149744</v>
      </c>
      <c r="G18" s="42">
        <f t="shared" ref="G18" si="31">E18*AA18</f>
        <v>57499.724999999999</v>
      </c>
      <c r="H18" s="44">
        <v>2509</v>
      </c>
      <c r="I18" s="42">
        <f t="shared" ref="I18" si="32">IF(H18=0,"",H18/Y18)</f>
        <v>2159.2082616179005</v>
      </c>
      <c r="J18" s="42">
        <f t="shared" ref="J18" si="33">H18*AA18</f>
        <v>52413.01</v>
      </c>
      <c r="K18" s="44">
        <v>3151</v>
      </c>
      <c r="L18" s="42">
        <f t="shared" ref="L18" si="34">IF(K18=0,"",K18/Y18)</f>
        <v>2711.7039586919109</v>
      </c>
      <c r="M18" s="42">
        <f t="shared" ref="M18" si="35">K18*AA18</f>
        <v>65824.39</v>
      </c>
      <c r="N18" s="45">
        <v>15050</v>
      </c>
      <c r="O18" s="42">
        <f t="shared" ref="O18" si="36">IF(N18=0,"",N18/Y18)</f>
        <v>12951.807228915664</v>
      </c>
      <c r="P18" s="42">
        <f t="shared" ref="P18" si="37">N18*AA18</f>
        <v>314394.5</v>
      </c>
      <c r="Q18" s="44">
        <v>1951.5</v>
      </c>
      <c r="R18" s="42">
        <f t="shared" ref="R18" si="38">IF(Q18=0,"",Q18/Y18)</f>
        <v>1679.4320137693633</v>
      </c>
      <c r="S18" s="42">
        <f t="shared" ref="S18" si="39">Q18*AA18</f>
        <v>40766.834999999999</v>
      </c>
      <c r="T18" s="45">
        <v>35600</v>
      </c>
      <c r="U18" s="42">
        <f t="shared" ref="U18" si="40">IF(T18=0,"",T18/Y18)</f>
        <v>30636.833046471602</v>
      </c>
      <c r="V18" s="42">
        <f t="shared" ref="V18" si="41">T18*AA18</f>
        <v>743684</v>
      </c>
      <c r="W18" s="61">
        <v>1.1592</v>
      </c>
      <c r="X18" s="27">
        <v>1.1591</v>
      </c>
      <c r="Y18" s="27">
        <v>1.1619999999999999</v>
      </c>
      <c r="Z18" s="15">
        <v>24.28</v>
      </c>
      <c r="AA18" s="15">
        <v>20.89</v>
      </c>
    </row>
    <row r="19" spans="1:27" ht="13.5" x14ac:dyDescent="0.25">
      <c r="A19" s="55">
        <v>16</v>
      </c>
      <c r="B19" s="44">
        <v>10495</v>
      </c>
      <c r="C19" s="41">
        <f t="shared" ref="C19" si="42">IF(B19=0,"",B19/Y19)</f>
        <v>9005.491676677535</v>
      </c>
      <c r="D19" s="42">
        <f t="shared" ref="D19" si="43">B19*AA19</f>
        <v>218789.26500000001</v>
      </c>
      <c r="E19" s="44">
        <v>2775</v>
      </c>
      <c r="F19" s="42">
        <f t="shared" ref="F19" si="44">IF(E19=0,"",E19/Y19)</f>
        <v>2381.1566844002059</v>
      </c>
      <c r="G19" s="42">
        <f t="shared" ref="G19" si="45">E19*AA19</f>
        <v>57850.425000000003</v>
      </c>
      <c r="H19" s="44">
        <v>2509</v>
      </c>
      <c r="I19" s="42">
        <f t="shared" ref="I19" si="46">IF(H19=0,"",H19/Y19)</f>
        <v>2152.9088724901321</v>
      </c>
      <c r="J19" s="42">
        <f t="shared" ref="J19" si="47">H19*AA19</f>
        <v>52305.123000000007</v>
      </c>
      <c r="K19" s="44">
        <v>3100</v>
      </c>
      <c r="L19" s="42">
        <f t="shared" ref="L19" si="48">IF(K19=0,"",K19/Y19)</f>
        <v>2660.0308906813111</v>
      </c>
      <c r="M19" s="42">
        <f t="shared" ref="M19" si="49">K19*AA19</f>
        <v>64625.700000000004</v>
      </c>
      <c r="N19" s="45">
        <v>14975</v>
      </c>
      <c r="O19" s="42">
        <f t="shared" ref="O19" si="50">IF(N19=0,"",N19/Y19)</f>
        <v>12849.665350952462</v>
      </c>
      <c r="P19" s="42">
        <f t="shared" ref="P19" si="51">N19*AA19</f>
        <v>312183.82500000001</v>
      </c>
      <c r="Q19" s="44">
        <v>1940</v>
      </c>
      <c r="R19" s="42">
        <f t="shared" ref="R19" si="52">IF(Q19=0,"",Q19/Y19)</f>
        <v>1664.6644928779817</v>
      </c>
      <c r="S19" s="42">
        <f t="shared" ref="S19" si="53">Q19*AA19</f>
        <v>40443.18</v>
      </c>
      <c r="T19" s="45">
        <v>35360</v>
      </c>
      <c r="U19" s="42">
        <f t="shared" ref="U19" si="54">IF(T19=0,"",T19/Y19)</f>
        <v>30341.513643384245</v>
      </c>
      <c r="V19" s="42">
        <f t="shared" ref="V19" si="55">T19*AA19</f>
        <v>737149.92</v>
      </c>
      <c r="W19" s="61">
        <v>1.1618999999999999</v>
      </c>
      <c r="X19" s="27">
        <v>1.1624000000000001</v>
      </c>
      <c r="Y19" s="27">
        <v>1.1654</v>
      </c>
      <c r="Z19" s="15">
        <v>24.29</v>
      </c>
      <c r="AA19" s="15">
        <v>20.847000000000001</v>
      </c>
    </row>
    <row r="20" spans="1:27" ht="13.5" x14ac:dyDescent="0.25">
      <c r="A20" s="55">
        <v>17</v>
      </c>
      <c r="B20" s="44">
        <v>10527.5</v>
      </c>
      <c r="C20" s="41">
        <f t="shared" ref="C20" si="56">IF(B20=0,"",B20/Y20)</f>
        <v>9008.6428204689364</v>
      </c>
      <c r="D20" s="42">
        <f t="shared" ref="D20" si="57">B20*AA20</f>
        <v>219172.02249999999</v>
      </c>
      <c r="E20" s="44">
        <v>2789.5</v>
      </c>
      <c r="F20" s="42">
        <f t="shared" ref="F20" si="58">IF(E20=0,"",E20/Y20)</f>
        <v>2387.0443265445829</v>
      </c>
      <c r="G20" s="42">
        <f t="shared" ref="G20" si="59">E20*AA20</f>
        <v>58074.6005</v>
      </c>
      <c r="H20" s="44">
        <v>2509</v>
      </c>
      <c r="I20" s="42">
        <f t="shared" ref="I20" si="60">IF(H20=0,"",H20/Y20)</f>
        <v>2147.0135204518224</v>
      </c>
      <c r="J20" s="42">
        <f t="shared" ref="J20" si="61">H20*AA20</f>
        <v>52234.870999999999</v>
      </c>
      <c r="K20" s="44">
        <v>3080</v>
      </c>
      <c r="L20" s="42">
        <f t="shared" ref="L20" si="62">IF(K20=0,"",K20/Y20)</f>
        <v>2635.6323806263904</v>
      </c>
      <c r="M20" s="42">
        <f t="shared" ref="M20" si="63">K20*AA20</f>
        <v>64122.52</v>
      </c>
      <c r="N20" s="45">
        <v>14930</v>
      </c>
      <c r="O20" s="42">
        <f t="shared" ref="O20" si="64">IF(N20=0,"",N20/Y20)</f>
        <v>12775.971247646756</v>
      </c>
      <c r="P20" s="42">
        <f t="shared" ref="P20" si="65">N20*AA20</f>
        <v>310827.67</v>
      </c>
      <c r="Q20" s="44">
        <v>1936</v>
      </c>
      <c r="R20" s="42">
        <f t="shared" ref="R20" si="66">IF(Q20=0,"",Q20/Y20)</f>
        <v>1656.6832106794454</v>
      </c>
      <c r="S20" s="42">
        <f t="shared" ref="S20" si="67">Q20*AA20</f>
        <v>40305.583999999995</v>
      </c>
      <c r="T20" s="45">
        <v>35075</v>
      </c>
      <c r="U20" s="42">
        <f t="shared" ref="U20" si="68">IF(T20=0,"",T20/Y20)</f>
        <v>30014.547321581376</v>
      </c>
      <c r="V20" s="42">
        <f t="shared" ref="V20" si="69">T20*AA20</f>
        <v>730226.42499999993</v>
      </c>
      <c r="W20" s="61">
        <v>1.1651</v>
      </c>
      <c r="X20" s="27">
        <v>1.1655</v>
      </c>
      <c r="Y20" s="27">
        <v>1.1686000000000001</v>
      </c>
      <c r="Z20" s="15">
        <v>24.315000000000001</v>
      </c>
      <c r="AA20" s="15">
        <v>20.818999999999999</v>
      </c>
    </row>
    <row r="21" spans="1:27" ht="13.5" x14ac:dyDescent="0.25">
      <c r="A21" s="55">
        <v>18</v>
      </c>
      <c r="B21" s="44"/>
      <c r="C21" s="41"/>
      <c r="D21" s="42"/>
      <c r="E21" s="44"/>
      <c r="F21" s="42"/>
      <c r="G21" s="42"/>
      <c r="H21" s="44"/>
      <c r="I21" s="42"/>
      <c r="J21" s="42"/>
      <c r="K21" s="44"/>
      <c r="L21" s="42"/>
      <c r="M21" s="42"/>
      <c r="N21" s="45"/>
      <c r="O21" s="42"/>
      <c r="P21" s="42"/>
      <c r="Q21" s="44"/>
      <c r="R21" s="42"/>
      <c r="S21" s="42"/>
      <c r="T21" s="45"/>
      <c r="U21" s="42"/>
      <c r="V21" s="42"/>
      <c r="W21" s="61"/>
      <c r="X21" s="27"/>
      <c r="Y21" s="27"/>
      <c r="Z21" s="15"/>
      <c r="AA21" s="15"/>
    </row>
    <row r="22" spans="1:27" ht="13.5" x14ac:dyDescent="0.25">
      <c r="A22" s="55">
        <v>19</v>
      </c>
      <c r="B22" s="44"/>
      <c r="C22" s="41"/>
      <c r="D22" s="42"/>
      <c r="E22" s="44"/>
      <c r="F22" s="42"/>
      <c r="G22" s="42"/>
      <c r="H22" s="44"/>
      <c r="I22" s="42"/>
      <c r="J22" s="42"/>
      <c r="K22" s="44"/>
      <c r="L22" s="42"/>
      <c r="M22" s="42"/>
      <c r="N22" s="45"/>
      <c r="O22" s="42"/>
      <c r="P22" s="42"/>
      <c r="Q22" s="44"/>
      <c r="R22" s="42"/>
      <c r="S22" s="42"/>
      <c r="T22" s="45"/>
      <c r="U22" s="42"/>
      <c r="V22" s="42"/>
      <c r="W22" s="61"/>
      <c r="X22" s="28"/>
      <c r="Y22" s="27"/>
      <c r="Z22" s="15"/>
      <c r="AA22" s="15"/>
    </row>
    <row r="23" spans="1:27" ht="13.5" x14ac:dyDescent="0.25">
      <c r="A23" s="55">
        <v>20</v>
      </c>
      <c r="B23" s="44">
        <v>10581</v>
      </c>
      <c r="C23" s="41">
        <f t="shared" ref="C23:C24" si="70">IF(B23=0,"",B23/Y23)</f>
        <v>9076.9494724200049</v>
      </c>
      <c r="D23" s="42">
        <f t="shared" ref="D23:D24" si="71">B23*AA23</f>
        <v>220497.45899999997</v>
      </c>
      <c r="E23" s="44">
        <v>2773</v>
      </c>
      <c r="F23" s="42">
        <f t="shared" ref="F23:F24" si="72">IF(E23=0,"",E23/Y23)</f>
        <v>2378.8281719138718</v>
      </c>
      <c r="G23" s="42">
        <f t="shared" ref="G23:G24" si="73">E23*AA23</f>
        <v>57786.546999999999</v>
      </c>
      <c r="H23" s="44">
        <v>2509</v>
      </c>
      <c r="I23" s="42">
        <f t="shared" ref="I23:I24" si="74">IF(H23=0,"",H23/Y23)</f>
        <v>2152.3548082697093</v>
      </c>
      <c r="J23" s="42">
        <f t="shared" ref="J23:J24" si="75">H23*AA23</f>
        <v>52285.050999999999</v>
      </c>
      <c r="K23" s="44">
        <v>3159</v>
      </c>
      <c r="L23" s="42">
        <f t="shared" ref="L23:L24" si="76">IF(K23=0,"",K23/Y23)</f>
        <v>2709.9596808784422</v>
      </c>
      <c r="M23" s="42">
        <f t="shared" ref="M23:M24" si="77">K23*AA23</f>
        <v>65830.400999999998</v>
      </c>
      <c r="N23" s="45">
        <v>14925</v>
      </c>
      <c r="O23" s="42">
        <f t="shared" ref="O23:O24" si="78">IF(N23=0,"",N23/Y23)</f>
        <v>12803.465728746676</v>
      </c>
      <c r="P23" s="42">
        <f t="shared" ref="P23:P24" si="79">N23*AA23</f>
        <v>311022.07499999995</v>
      </c>
      <c r="Q23" s="44">
        <v>1938</v>
      </c>
      <c r="R23" s="42">
        <f t="shared" ref="R23:R24" si="80">IF(Q23=0,"",Q23/Y23)</f>
        <v>1662.5203740241916</v>
      </c>
      <c r="S23" s="42">
        <f t="shared" ref="S23:S24" si="81">Q23*AA23</f>
        <v>40385.981999999996</v>
      </c>
      <c r="T23" s="45">
        <v>34775</v>
      </c>
      <c r="U23" s="42">
        <f t="shared" ref="U23:U24" si="82">IF(T23=0,"",T23/Y23)</f>
        <v>29831.860684567215</v>
      </c>
      <c r="V23" s="42">
        <f t="shared" ref="V23:V24" si="83">T23*AA23</f>
        <v>724676.22499999998</v>
      </c>
      <c r="W23" s="61">
        <v>1.1625000000000001</v>
      </c>
      <c r="X23" s="27">
        <v>1.1624000000000001</v>
      </c>
      <c r="Y23" s="27">
        <v>1.1657</v>
      </c>
      <c r="Z23" s="15">
        <v>24.295000000000002</v>
      </c>
      <c r="AA23" s="15">
        <v>20.838999999999999</v>
      </c>
    </row>
    <row r="24" spans="1:27" ht="13.5" x14ac:dyDescent="0.25">
      <c r="A24" s="55">
        <v>21</v>
      </c>
      <c r="B24" s="44">
        <v>10612</v>
      </c>
      <c r="C24" s="41">
        <f t="shared" si="70"/>
        <v>9138.0349608197703</v>
      </c>
      <c r="D24" s="42">
        <f t="shared" si="71"/>
        <v>222300.17600000001</v>
      </c>
      <c r="E24" s="44">
        <v>2781</v>
      </c>
      <c r="F24" s="42">
        <f t="shared" si="72"/>
        <v>2394.7300439163005</v>
      </c>
      <c r="G24" s="42">
        <f t="shared" si="73"/>
        <v>58256.387999999999</v>
      </c>
      <c r="H24" s="44">
        <v>2509</v>
      </c>
      <c r="I24" s="42">
        <f t="shared" si="74"/>
        <v>2160.5097735296649</v>
      </c>
      <c r="J24" s="42">
        <f t="shared" si="75"/>
        <v>52558.531999999999</v>
      </c>
      <c r="K24" s="44">
        <v>3326</v>
      </c>
      <c r="L24" s="42">
        <f t="shared" si="76"/>
        <v>2864.031688624817</v>
      </c>
      <c r="M24" s="42">
        <f t="shared" si="77"/>
        <v>69673.047999999995</v>
      </c>
      <c r="N24" s="45">
        <v>14985</v>
      </c>
      <c r="O24" s="42">
        <f t="shared" si="78"/>
        <v>12903.642469646087</v>
      </c>
      <c r="P24" s="42">
        <f t="shared" si="79"/>
        <v>313905.78000000003</v>
      </c>
      <c r="Q24" s="44">
        <v>1949</v>
      </c>
      <c r="R24" s="42">
        <f t="shared" si="80"/>
        <v>1678.2915697924739</v>
      </c>
      <c r="S24" s="42">
        <f t="shared" si="81"/>
        <v>40827.652000000002</v>
      </c>
      <c r="T24" s="45">
        <v>35400</v>
      </c>
      <c r="U24" s="42">
        <f t="shared" si="82"/>
        <v>30483.079307672437</v>
      </c>
      <c r="V24" s="42">
        <f t="shared" si="83"/>
        <v>741559.20000000007</v>
      </c>
      <c r="W24" s="61">
        <v>1.1577</v>
      </c>
      <c r="X24" s="27">
        <v>1.1581999999999999</v>
      </c>
      <c r="Y24" s="27">
        <v>1.1613</v>
      </c>
      <c r="Z24" s="15">
        <v>24.315000000000001</v>
      </c>
      <c r="AA24" s="15">
        <v>20.948</v>
      </c>
    </row>
    <row r="25" spans="1:27" ht="13.5" x14ac:dyDescent="0.25">
      <c r="A25" s="55">
        <v>22</v>
      </c>
      <c r="B25" s="44">
        <v>10600</v>
      </c>
      <c r="C25" s="41">
        <f t="shared" ref="C25" si="84">IF(B25=0,"",B25/Y25)</f>
        <v>9151.3424846758171</v>
      </c>
      <c r="D25" s="42">
        <f t="shared" ref="D25" si="85">B25*AA25</f>
        <v>222366.80000000002</v>
      </c>
      <c r="E25" s="44">
        <v>2818</v>
      </c>
      <c r="F25" s="42">
        <f t="shared" ref="F25" si="86">IF(E25=0,"",E25/Y25)</f>
        <v>2432.8757662090993</v>
      </c>
      <c r="G25" s="42">
        <f t="shared" ref="G25" si="87">E25*AA25</f>
        <v>59116.004000000001</v>
      </c>
      <c r="H25" s="44">
        <v>2509</v>
      </c>
      <c r="I25" s="42">
        <f t="shared" ref="I25" si="88">IF(H25=0,"",H25/Y25)</f>
        <v>2166.1054994388328</v>
      </c>
      <c r="J25" s="42">
        <f t="shared" ref="J25" si="89">H25*AA25</f>
        <v>52633.802000000003</v>
      </c>
      <c r="K25" s="44">
        <v>3325</v>
      </c>
      <c r="L25" s="42">
        <f t="shared" ref="L25" si="90">IF(K25=0,"",K25/Y25)</f>
        <v>2870.5862039195372</v>
      </c>
      <c r="M25" s="42">
        <f t="shared" ref="M25" si="91">K25*AA25</f>
        <v>69751.850000000006</v>
      </c>
      <c r="N25" s="45">
        <v>14935</v>
      </c>
      <c r="O25" s="42">
        <f t="shared" ref="O25" si="92">IF(N25=0,"",N25/Y25)</f>
        <v>12893.896227229559</v>
      </c>
      <c r="P25" s="42">
        <f t="shared" ref="P25" si="93">N25*AA25</f>
        <v>313306.43000000005</v>
      </c>
      <c r="Q25" s="44">
        <v>1953</v>
      </c>
      <c r="R25" s="42">
        <f t="shared" ref="R25" si="94">IF(Q25=0,"",Q25/Y25)</f>
        <v>1686.0916860916859</v>
      </c>
      <c r="S25" s="42">
        <f t="shared" ref="S25" si="95">Q25*AA25</f>
        <v>40970.034</v>
      </c>
      <c r="T25" s="45">
        <v>35555</v>
      </c>
      <c r="U25" s="42">
        <f t="shared" ref="U25" si="96">IF(T25=0,"",T25/Y25)</f>
        <v>30695.847362514025</v>
      </c>
      <c r="V25" s="42">
        <f t="shared" ref="V25" si="97">T25*AA25</f>
        <v>745872.79</v>
      </c>
      <c r="W25" s="61">
        <v>1.1556999999999999</v>
      </c>
      <c r="X25" s="27">
        <v>1.1554</v>
      </c>
      <c r="Y25" s="27">
        <v>1.1583000000000001</v>
      </c>
      <c r="Z25" s="15">
        <v>24.315000000000001</v>
      </c>
      <c r="AA25" s="15">
        <v>20.978000000000002</v>
      </c>
    </row>
    <row r="26" spans="1:27" ht="13.5" x14ac:dyDescent="0.25">
      <c r="A26" s="55">
        <v>23</v>
      </c>
      <c r="B26" s="44">
        <v>10797</v>
      </c>
      <c r="C26" s="41">
        <f t="shared" ref="C26" si="98">IF(B26=0,"",B26/Y26)</f>
        <v>9318.2014326400276</v>
      </c>
      <c r="D26" s="42">
        <f t="shared" ref="D26" si="99">B26*AA26</f>
        <v>226391.49600000001</v>
      </c>
      <c r="E26" s="44">
        <v>2845</v>
      </c>
      <c r="F26" s="42">
        <f t="shared" ref="F26" si="100">IF(E26=0,"",E26/Y26)</f>
        <v>2455.3378786571157</v>
      </c>
      <c r="G26" s="42">
        <f t="shared" ref="G26" si="101">E26*AA26</f>
        <v>59653.96</v>
      </c>
      <c r="H26" s="44">
        <v>2509</v>
      </c>
      <c r="I26" s="42">
        <f t="shared" ref="I26" si="102">IF(H26=0,"",H26/Y26)</f>
        <v>2165.3577284888233</v>
      </c>
      <c r="J26" s="42">
        <f t="shared" ref="J26" si="103">H26*AA26</f>
        <v>52608.712</v>
      </c>
      <c r="K26" s="44">
        <v>3221</v>
      </c>
      <c r="L26" s="42">
        <f t="shared" ref="L26" si="104">IF(K26=0,"",K26/Y26)</f>
        <v>2779.8394752740137</v>
      </c>
      <c r="M26" s="42">
        <f t="shared" ref="M26" si="105">K26*AA26</f>
        <v>67537.928</v>
      </c>
      <c r="N26" s="45">
        <v>15110</v>
      </c>
      <c r="O26" s="42">
        <f t="shared" ref="O26" si="106">IF(N26=0,"",N26/Y26)</f>
        <v>13040.47639596099</v>
      </c>
      <c r="P26" s="42">
        <f t="shared" ref="P26" si="107">N26*AA26</f>
        <v>316826.48</v>
      </c>
      <c r="Q26" s="44">
        <v>1973</v>
      </c>
      <c r="R26" s="42">
        <f t="shared" ref="R26" si="108">IF(Q26=0,"",Q26/Y26)</f>
        <v>1702.7703460775006</v>
      </c>
      <c r="S26" s="42">
        <f t="shared" ref="S26" si="109">Q26*AA26</f>
        <v>41369.864000000001</v>
      </c>
      <c r="T26" s="45">
        <v>35750</v>
      </c>
      <c r="U26" s="42">
        <f t="shared" ref="U26" si="110">IF(T26=0,"",T26/Y26)</f>
        <v>30853.542763441787</v>
      </c>
      <c r="V26" s="42">
        <f t="shared" ref="V26" si="111">T26*AA26</f>
        <v>749606</v>
      </c>
      <c r="W26" s="61">
        <v>1.1563000000000001</v>
      </c>
      <c r="X26" s="27">
        <v>1.1557999999999999</v>
      </c>
      <c r="Y26" s="27">
        <v>1.1587000000000001</v>
      </c>
      <c r="Z26" s="15">
        <v>24.305</v>
      </c>
      <c r="AA26" s="15">
        <v>20.968</v>
      </c>
    </row>
    <row r="27" spans="1:27" ht="13.5" x14ac:dyDescent="0.25">
      <c r="A27" s="55">
        <v>24</v>
      </c>
      <c r="B27" s="44">
        <v>10807</v>
      </c>
      <c r="C27" s="41">
        <f t="shared" ref="C27" si="112">IF(B27=0,"",B27/Y27)</f>
        <v>9303.5468319559222</v>
      </c>
      <c r="D27" s="42">
        <f t="shared" ref="D27" si="113">B27*AA27</f>
        <v>226503.913</v>
      </c>
      <c r="E27" s="44">
        <v>2853</v>
      </c>
      <c r="F27" s="42">
        <f t="shared" ref="F27" si="114">IF(E27=0,"",E27/Y27)</f>
        <v>2456.095041322314</v>
      </c>
      <c r="G27" s="42">
        <f t="shared" ref="G27" si="115">E27*AA27</f>
        <v>59796.027000000002</v>
      </c>
      <c r="H27" s="44">
        <v>2509</v>
      </c>
      <c r="I27" s="42">
        <f t="shared" ref="I27" si="116">IF(H27=0,"",H27/Y27)</f>
        <v>2159.9517906336087</v>
      </c>
      <c r="J27" s="42">
        <f t="shared" ref="J27" si="117">H27*AA27</f>
        <v>52586.131000000001</v>
      </c>
      <c r="K27" s="44">
        <v>3227</v>
      </c>
      <c r="L27" s="42">
        <f t="shared" ref="L27" si="118">IF(K27=0,"",K27/Y27)</f>
        <v>2778.064738292011</v>
      </c>
      <c r="M27" s="42">
        <f t="shared" ref="M27" si="119">K27*AA27</f>
        <v>67634.692999999999</v>
      </c>
      <c r="N27" s="45">
        <v>15085</v>
      </c>
      <c r="O27" s="42">
        <f t="shared" ref="O27" si="120">IF(N27=0,"",N27/Y27)</f>
        <v>12986.398071625345</v>
      </c>
      <c r="P27" s="42">
        <f t="shared" ref="P27" si="121">N27*AA27</f>
        <v>316166.51500000001</v>
      </c>
      <c r="Q27" s="44">
        <v>1979</v>
      </c>
      <c r="R27" s="42">
        <f t="shared" ref="R27" si="122">IF(Q27=0,"",Q27/Y27)</f>
        <v>1703.6845730027549</v>
      </c>
      <c r="S27" s="42">
        <f t="shared" ref="S27" si="123">Q27*AA27</f>
        <v>41477.860999999997</v>
      </c>
      <c r="T27" s="45">
        <v>35925</v>
      </c>
      <c r="U27" s="42">
        <f t="shared" ref="U27" si="124">IF(T27=0,"",T27/Y27)</f>
        <v>30927.169421487604</v>
      </c>
      <c r="V27" s="42">
        <f t="shared" ref="V27" si="125">T27*AA27</f>
        <v>752952.07499999995</v>
      </c>
      <c r="W27" s="61">
        <v>1.1581999999999999</v>
      </c>
      <c r="X27" s="27">
        <v>1.1581999999999999</v>
      </c>
      <c r="Y27" s="27">
        <v>1.1616</v>
      </c>
      <c r="Z27" s="15">
        <v>24.34</v>
      </c>
      <c r="AA27" s="15">
        <v>20.959</v>
      </c>
    </row>
    <row r="28" spans="1:27" ht="13.5" x14ac:dyDescent="0.25">
      <c r="A28" s="55">
        <v>25</v>
      </c>
      <c r="B28" s="44"/>
      <c r="C28" s="41"/>
      <c r="D28" s="42"/>
      <c r="E28" s="44"/>
      <c r="F28" s="42"/>
      <c r="G28" s="42"/>
      <c r="H28" s="44"/>
      <c r="I28" s="42"/>
      <c r="J28" s="42"/>
      <c r="K28" s="44"/>
      <c r="L28" s="42"/>
      <c r="M28" s="42"/>
      <c r="N28" s="45"/>
      <c r="O28" s="42"/>
      <c r="P28" s="42"/>
      <c r="Q28" s="44"/>
      <c r="R28" s="42"/>
      <c r="S28" s="42"/>
      <c r="T28" s="45"/>
      <c r="U28" s="42"/>
      <c r="V28" s="42"/>
      <c r="W28" s="61"/>
      <c r="X28" s="28"/>
      <c r="Y28" s="29"/>
      <c r="Z28" s="15"/>
      <c r="AA28" s="15"/>
    </row>
    <row r="29" spans="1:27" ht="13.5" x14ac:dyDescent="0.25">
      <c r="A29" s="55">
        <v>26</v>
      </c>
      <c r="B29" s="44"/>
      <c r="C29" s="41"/>
      <c r="D29" s="42"/>
      <c r="E29" s="44"/>
      <c r="F29" s="42"/>
      <c r="G29" s="42"/>
      <c r="H29" s="44"/>
      <c r="I29" s="42"/>
      <c r="J29" s="42"/>
      <c r="K29" s="44"/>
      <c r="L29" s="42"/>
      <c r="M29" s="42"/>
      <c r="N29" s="45"/>
      <c r="O29" s="42"/>
      <c r="P29" s="42"/>
      <c r="Q29" s="44"/>
      <c r="R29" s="42"/>
      <c r="S29" s="42"/>
      <c r="T29" s="45"/>
      <c r="U29" s="42"/>
      <c r="V29" s="42"/>
      <c r="W29" s="61"/>
      <c r="X29" s="29"/>
      <c r="Y29" s="27"/>
      <c r="Z29" s="15"/>
      <c r="AA29" s="15"/>
    </row>
    <row r="30" spans="1:27" ht="13.5" x14ac:dyDescent="0.25">
      <c r="A30" s="55">
        <v>27</v>
      </c>
      <c r="B30" s="44">
        <v>10987</v>
      </c>
      <c r="C30" s="41">
        <f t="shared" ref="C30" si="126">IF(B30=0,"",B30/Y30)</f>
        <v>9438.1925951378762</v>
      </c>
      <c r="D30" s="42">
        <f t="shared" ref="D30" si="127">B30*AA30</f>
        <v>229595.33899999998</v>
      </c>
      <c r="E30" s="44">
        <v>2879</v>
      </c>
      <c r="F30" s="42">
        <f t="shared" ref="F30" si="128">IF(E30=0,"",E30/Y30)</f>
        <v>2473.1552272141571</v>
      </c>
      <c r="G30" s="42">
        <f t="shared" ref="G30" si="129">E30*AA30</f>
        <v>60162.462999999996</v>
      </c>
      <c r="H30" s="44">
        <v>2509</v>
      </c>
      <c r="I30" s="42">
        <f t="shared" ref="I30" si="130">IF(H30=0,"",H30/Y30)</f>
        <v>2155.3131174297741</v>
      </c>
      <c r="J30" s="42">
        <f t="shared" ref="J30" si="131">H30*AA30</f>
        <v>52430.572999999997</v>
      </c>
      <c r="K30" s="44">
        <v>3280</v>
      </c>
      <c r="L30" s="42">
        <f t="shared" ref="L30" si="132">IF(K30=0,"",K30/Y30)</f>
        <v>2817.627351602096</v>
      </c>
      <c r="M30" s="42">
        <f t="shared" ref="M30" si="133">K30*AA30</f>
        <v>68542.159999999989</v>
      </c>
      <c r="N30" s="45">
        <v>15155</v>
      </c>
      <c r="O30" s="42">
        <f t="shared" ref="O30" si="134">IF(N30=0,"",N30/Y30)</f>
        <v>13018.641010222491</v>
      </c>
      <c r="P30" s="42">
        <f t="shared" ref="P30" si="135">N30*AA30</f>
        <v>316694.03499999997</v>
      </c>
      <c r="Q30" s="44">
        <v>1987</v>
      </c>
      <c r="R30" s="42">
        <f t="shared" ref="R30" si="136">IF(Q30=0,"",Q30/Y30)</f>
        <v>1706.8980328150503</v>
      </c>
      <c r="S30" s="42">
        <f t="shared" ref="S30" si="137">Q30*AA30</f>
        <v>41522.339</v>
      </c>
      <c r="T30" s="45">
        <v>36435</v>
      </c>
      <c r="U30" s="42">
        <f t="shared" ref="U30" si="138">IF(T30=0,"",T30/Y30)</f>
        <v>31298.857486470239</v>
      </c>
      <c r="V30" s="42">
        <f t="shared" ref="V30" si="139">T30*AA30</f>
        <v>761382.19499999995</v>
      </c>
      <c r="W30" s="61">
        <v>1.161</v>
      </c>
      <c r="X30" s="27">
        <v>1.1616</v>
      </c>
      <c r="Y30" s="27">
        <v>1.1640999999999999</v>
      </c>
      <c r="Z30" s="15">
        <v>24.324999999999999</v>
      </c>
      <c r="AA30" s="15">
        <v>20.896999999999998</v>
      </c>
    </row>
    <row r="31" spans="1:27" ht="13.5" x14ac:dyDescent="0.25">
      <c r="A31" s="55">
        <v>28</v>
      </c>
      <c r="B31" s="44">
        <v>10917</v>
      </c>
      <c r="C31" s="41">
        <f t="shared" ref="C31:C32" si="140">IF(B31=0,"",B31/Y31)</f>
        <v>9378.865979381444</v>
      </c>
      <c r="D31" s="42"/>
      <c r="E31" s="44">
        <v>2859</v>
      </c>
      <c r="F31" s="42">
        <f t="shared" ref="F31:F32" si="141">IF(E31=0,"",E31/Y31)</f>
        <v>2456.1855670103096</v>
      </c>
      <c r="G31" s="42"/>
      <c r="H31" s="44">
        <v>2509</v>
      </c>
      <c r="I31" s="42">
        <f t="shared" ref="I31:I32" si="142">IF(H31=0,"",H31/Y31)</f>
        <v>2155.4982817869418</v>
      </c>
      <c r="J31" s="42"/>
      <c r="K31" s="44">
        <v>3165</v>
      </c>
      <c r="L31" s="42">
        <f t="shared" ref="L31:L32" si="143">IF(K31=0,"",K31/Y31)</f>
        <v>2719.072164948454</v>
      </c>
      <c r="M31" s="42"/>
      <c r="N31" s="45">
        <v>15035</v>
      </c>
      <c r="O31" s="42">
        <f t="shared" ref="O31:O32" si="144">IF(N31=0,"",N31/Y31)</f>
        <v>12916.666666666668</v>
      </c>
      <c r="P31" s="42"/>
      <c r="Q31" s="44">
        <v>1977</v>
      </c>
      <c r="R31" s="42">
        <f t="shared" ref="R31:R32" si="145">IF(Q31=0,"",Q31/Y31)</f>
        <v>1698.4536082474228</v>
      </c>
      <c r="S31" s="42"/>
      <c r="T31" s="45">
        <v>36200</v>
      </c>
      <c r="U31" s="42">
        <f t="shared" ref="U31:U32" si="146">IF(T31=0,"",T31/Y31)</f>
        <v>31099.656357388318</v>
      </c>
      <c r="V31" s="42"/>
      <c r="W31" s="61">
        <v>1.1599999999999999</v>
      </c>
      <c r="X31" s="27">
        <v>1.1609</v>
      </c>
      <c r="Y31" s="27">
        <v>1.1639999999999999</v>
      </c>
      <c r="Z31" s="29" t="s">
        <v>25</v>
      </c>
      <c r="AA31" s="29" t="s">
        <v>25</v>
      </c>
    </row>
    <row r="32" spans="1:27" ht="13.5" x14ac:dyDescent="0.25">
      <c r="A32" s="55">
        <v>29</v>
      </c>
      <c r="B32" s="44">
        <v>11067.5</v>
      </c>
      <c r="C32" s="41">
        <f t="shared" si="140"/>
        <v>9513.0651538593775</v>
      </c>
      <c r="D32" s="42">
        <f t="shared" ref="D32" si="147">B32*AA32</f>
        <v>231399.29</v>
      </c>
      <c r="E32" s="44">
        <v>2891.5</v>
      </c>
      <c r="F32" s="42">
        <f t="shared" si="141"/>
        <v>2485.3876568678011</v>
      </c>
      <c r="G32" s="42">
        <f t="shared" ref="G32" si="148">E32*AA32</f>
        <v>60455.482000000004</v>
      </c>
      <c r="H32" s="44">
        <v>2509</v>
      </c>
      <c r="I32" s="42">
        <f t="shared" si="142"/>
        <v>2156.6099363933299</v>
      </c>
      <c r="J32" s="42">
        <f t="shared" ref="J32" si="149">H32*AA32</f>
        <v>52458.172000000006</v>
      </c>
      <c r="K32" s="44">
        <v>3259</v>
      </c>
      <c r="L32" s="42">
        <f t="shared" si="143"/>
        <v>2801.2721334020976</v>
      </c>
      <c r="M32" s="42">
        <f t="shared" ref="M32" si="150">K32*AA32</f>
        <v>68139.172000000006</v>
      </c>
      <c r="N32" s="45">
        <v>15130</v>
      </c>
      <c r="O32" s="42">
        <f t="shared" si="144"/>
        <v>13004.985387656869</v>
      </c>
      <c r="P32" s="42">
        <f t="shared" ref="P32" si="151">N32*AA32</f>
        <v>316338.04000000004</v>
      </c>
      <c r="Q32" s="44">
        <v>1999</v>
      </c>
      <c r="R32" s="42">
        <f t="shared" si="145"/>
        <v>1718.2396424273682</v>
      </c>
      <c r="S32" s="42">
        <f t="shared" ref="S32" si="152">Q32*AA32</f>
        <v>41795.092000000004</v>
      </c>
      <c r="T32" s="45">
        <v>36260</v>
      </c>
      <c r="U32" s="42">
        <f t="shared" si="146"/>
        <v>31167.268351383875</v>
      </c>
      <c r="V32" s="42">
        <f t="shared" ref="V32" si="153">T32*AA32</f>
        <v>758124.08000000007</v>
      </c>
      <c r="W32" s="61">
        <v>1.1606000000000001</v>
      </c>
      <c r="X32" s="27">
        <v>1.1601999999999999</v>
      </c>
      <c r="Y32" s="27">
        <v>1.1634</v>
      </c>
      <c r="Z32" s="15">
        <v>24.335000000000001</v>
      </c>
      <c r="AA32" s="15">
        <v>20.908000000000001</v>
      </c>
    </row>
    <row r="33" spans="1:28" ht="13.5" x14ac:dyDescent="0.25">
      <c r="A33" s="55">
        <v>30</v>
      </c>
      <c r="B33" s="44">
        <v>10949</v>
      </c>
      <c r="C33" s="41">
        <f t="shared" ref="C33" si="154">IF(B33=0,"",B33/Y33)</f>
        <v>9476.3718192833658</v>
      </c>
      <c r="D33" s="42">
        <f t="shared" ref="D33" si="155">B33*AA33</f>
        <v>230969.155</v>
      </c>
      <c r="E33" s="44">
        <v>2826</v>
      </c>
      <c r="F33" s="42">
        <f t="shared" ref="F33" si="156">IF(E33=0,"",E33/Y33)</f>
        <v>2445.9061796780338</v>
      </c>
      <c r="G33" s="42">
        <f t="shared" ref="G33" si="157">E33*AA33</f>
        <v>59614.469999999994</v>
      </c>
      <c r="H33" s="44">
        <v>2509</v>
      </c>
      <c r="I33" s="42">
        <f t="shared" ref="I33" si="158">IF(H33=0,"",H33/Y33)</f>
        <v>2171.5423230050201</v>
      </c>
      <c r="J33" s="42">
        <f t="shared" ref="J33" si="159">H33*AA33</f>
        <v>52927.354999999996</v>
      </c>
      <c r="K33" s="44">
        <v>3139.5</v>
      </c>
      <c r="L33" s="42">
        <f t="shared" ref="L33" si="160">IF(K33=0,"",K33/Y33)</f>
        <v>2717.2407824130173</v>
      </c>
      <c r="M33" s="42">
        <f t="shared" ref="M33" si="161">K33*AA33</f>
        <v>66227.752500000002</v>
      </c>
      <c r="N33" s="45">
        <v>15025</v>
      </c>
      <c r="O33" s="42">
        <f t="shared" ref="O33" si="162">IF(N33=0,"",N33/Y33)</f>
        <v>13004.154405400726</v>
      </c>
      <c r="P33" s="42">
        <f t="shared" ref="P33" si="163">N33*AA33</f>
        <v>316952.375</v>
      </c>
      <c r="Q33" s="44">
        <v>1986</v>
      </c>
      <c r="R33" s="42">
        <f t="shared" ref="R33" si="164">IF(Q33=0,"",Q33/Y33)</f>
        <v>1718.8852345508049</v>
      </c>
      <c r="S33" s="42">
        <f t="shared" ref="S33" si="165">Q33*AA33</f>
        <v>41894.67</v>
      </c>
      <c r="T33" s="45">
        <v>36005</v>
      </c>
      <c r="U33" s="42">
        <f t="shared" ref="U33" si="166">IF(T33=0,"",T33/Y33)</f>
        <v>31162.368011078415</v>
      </c>
      <c r="V33" s="42">
        <f t="shared" ref="V33" si="167">T33*AA33</f>
        <v>759525.47499999998</v>
      </c>
      <c r="W33" s="61">
        <v>1.1519999999999999</v>
      </c>
      <c r="X33" s="28">
        <v>1.1529</v>
      </c>
      <c r="Y33" s="27">
        <v>1.1554</v>
      </c>
      <c r="Z33" s="15">
        <v>24.38</v>
      </c>
      <c r="AA33" s="15">
        <v>21.094999999999999</v>
      </c>
    </row>
    <row r="34" spans="1:28" ht="14.25" thickBot="1" x14ac:dyDescent="0.3">
      <c r="A34" s="56">
        <v>31</v>
      </c>
      <c r="B34" s="44">
        <v>10901.5</v>
      </c>
      <c r="C34" s="41">
        <f t="shared" ref="C34" si="168">IF(B34=0,"",B34/Y34)</f>
        <v>9433.6275527864309</v>
      </c>
      <c r="D34" s="42">
        <f t="shared" ref="D34" si="169">B34*AA34</f>
        <v>229607.39300000001</v>
      </c>
      <c r="E34" s="44">
        <v>2885</v>
      </c>
      <c r="F34" s="42">
        <f t="shared" ref="F34" si="170">IF(E34=0,"",E34/Y34)</f>
        <v>2496.538594669436</v>
      </c>
      <c r="G34" s="42">
        <f t="shared" ref="G34" si="171">E34*AA34</f>
        <v>60763.87</v>
      </c>
      <c r="H34" s="44">
        <v>2509</v>
      </c>
      <c r="I34" s="42">
        <f t="shared" ref="I34" si="172">IF(H34=0,"",H34/Y34)</f>
        <v>2171.1664935964004</v>
      </c>
      <c r="J34" s="42">
        <f t="shared" ref="J34" si="173">H34*AA34</f>
        <v>52844.558000000005</v>
      </c>
      <c r="K34" s="44">
        <v>3170</v>
      </c>
      <c r="L34" s="42">
        <f t="shared" ref="L34" si="174">IF(K34=0,"",K34/Y34)</f>
        <v>2743.163724472136</v>
      </c>
      <c r="M34" s="42">
        <f t="shared" ref="M34" si="175">K34*AA34</f>
        <v>66766.540000000008</v>
      </c>
      <c r="N34" s="45">
        <v>15055</v>
      </c>
      <c r="O34" s="42">
        <f t="shared" ref="O34" si="176">IF(N34=0,"",N34/Y34)</f>
        <v>13027.864312911042</v>
      </c>
      <c r="P34" s="42">
        <f t="shared" ref="P34" si="177">N34*AA34</f>
        <v>317088.41000000003</v>
      </c>
      <c r="Q34" s="44">
        <v>2000</v>
      </c>
      <c r="R34" s="42">
        <f t="shared" ref="R34" si="178">IF(Q34=0,"",Q34/Y34)</f>
        <v>1730.7026652821046</v>
      </c>
      <c r="S34" s="42">
        <f t="shared" ref="S34" si="179">Q34*AA34</f>
        <v>42124</v>
      </c>
      <c r="T34" s="45">
        <v>36300</v>
      </c>
      <c r="U34" s="42">
        <f t="shared" ref="U34" si="180">IF(T34=0,"",T34/Y34)</f>
        <v>31412.253374870197</v>
      </c>
      <c r="V34" s="42">
        <f t="shared" ref="V34" si="181">T34*AA34</f>
        <v>764550.60000000009</v>
      </c>
      <c r="W34" s="61">
        <v>1.1524000000000001</v>
      </c>
      <c r="X34" s="27">
        <v>1.1526000000000001</v>
      </c>
      <c r="Y34" s="27">
        <v>1.1556</v>
      </c>
      <c r="Z34" s="15">
        <v>24.335000000000001</v>
      </c>
      <c r="AA34" s="15">
        <v>21.062000000000001</v>
      </c>
    </row>
    <row r="35" spans="1:28" ht="14.25" thickBot="1" x14ac:dyDescent="0.3">
      <c r="A35" s="57"/>
      <c r="B35" s="63">
        <f>AVERAGE(B4:B34)</f>
        <v>10696.021739130434</v>
      </c>
      <c r="C35" s="60">
        <f t="shared" ref="C35:U35" si="182">AVERAGE(C4:C34)</f>
        <v>9196.4428806446813</v>
      </c>
      <c r="D35" s="60">
        <f t="shared" si="182"/>
        <v>223385.92211363633</v>
      </c>
      <c r="E35" s="63">
        <f t="shared" si="182"/>
        <v>2786.304347826087</v>
      </c>
      <c r="F35" s="60">
        <f t="shared" si="182"/>
        <v>2395.6959718509834</v>
      </c>
      <c r="G35" s="60">
        <f t="shared" si="182"/>
        <v>58178.369477272732</v>
      </c>
      <c r="H35" s="63">
        <f t="shared" si="182"/>
        <v>2509</v>
      </c>
      <c r="I35" s="60">
        <f t="shared" si="182"/>
        <v>2157.1374770118809</v>
      </c>
      <c r="J35" s="60">
        <f t="shared" si="182"/>
        <v>52446.42531818182</v>
      </c>
      <c r="K35" s="63">
        <f t="shared" si="182"/>
        <v>3149.1304347826085</v>
      </c>
      <c r="L35" s="60">
        <f t="shared" si="182"/>
        <v>2707.6234339134216</v>
      </c>
      <c r="M35" s="60">
        <f t="shared" si="182"/>
        <v>65815.839545454539</v>
      </c>
      <c r="N35" s="63">
        <f t="shared" si="182"/>
        <v>15079.782608695652</v>
      </c>
      <c r="O35" s="60">
        <f t="shared" si="182"/>
        <v>12964.918052192499</v>
      </c>
      <c r="P35" s="60">
        <f t="shared" si="182"/>
        <v>315258.02227272728</v>
      </c>
      <c r="Q35" s="63">
        <f t="shared" si="182"/>
        <v>1968.2391304347825</v>
      </c>
      <c r="R35" s="60">
        <f t="shared" si="182"/>
        <v>1692.2159091033898</v>
      </c>
      <c r="S35" s="60">
        <f t="shared" si="182"/>
        <v>41134.5390909091</v>
      </c>
      <c r="T35" s="63">
        <f t="shared" si="182"/>
        <v>36045.869565217392</v>
      </c>
      <c r="U35" s="60">
        <f t="shared" si="182"/>
        <v>30990.075080200186</v>
      </c>
      <c r="V35" s="60">
        <f t="shared" ref="V35:AA35" si="183">AVERAGE(V4:V34)</f>
        <v>753312.32090909092</v>
      </c>
      <c r="W35" s="25">
        <f t="shared" si="183"/>
        <v>1.1600434782608695</v>
      </c>
      <c r="X35" s="25">
        <f t="shared" si="183"/>
        <v>1.1601521739130436</v>
      </c>
      <c r="Y35" s="64">
        <f t="shared" si="183"/>
        <v>1.1631434782608698</v>
      </c>
      <c r="Z35" s="65">
        <f t="shared" si="183"/>
        <v>24.314772727272725</v>
      </c>
      <c r="AA35" s="65">
        <f t="shared" si="183"/>
        <v>20.903318181818182</v>
      </c>
    </row>
    <row r="36" spans="1:28" ht="14.25" x14ac:dyDescent="0.3">
      <c r="A36" s="58"/>
      <c r="B36" s="16"/>
      <c r="C36" s="16"/>
      <c r="D36" s="16"/>
      <c r="E36" s="16"/>
      <c r="F36" s="16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8"/>
      <c r="Y36" s="19" t="s">
        <v>16</v>
      </c>
      <c r="Z36" s="18"/>
      <c r="AA36" s="18"/>
    </row>
    <row r="37" spans="1:28" x14ac:dyDescent="0.2">
      <c r="A37"/>
    </row>
    <row r="38" spans="1:28" ht="13.5" x14ac:dyDescent="0.25">
      <c r="A38"/>
      <c r="AA38" s="21"/>
      <c r="AB38" s="21"/>
    </row>
    <row r="39" spans="1:28" x14ac:dyDescent="0.2">
      <c r="A39"/>
    </row>
    <row r="40" spans="1:28" x14ac:dyDescent="0.2">
      <c r="A40"/>
    </row>
    <row r="41" spans="1:28" x14ac:dyDescent="0.2">
      <c r="A41"/>
    </row>
    <row r="42" spans="1:28" x14ac:dyDescent="0.2">
      <c r="A42"/>
    </row>
    <row r="43" spans="1:28" x14ac:dyDescent="0.2">
      <c r="A43"/>
    </row>
    <row r="44" spans="1:28" x14ac:dyDescent="0.2">
      <c r="A44"/>
    </row>
    <row r="45" spans="1:28" x14ac:dyDescent="0.2">
      <c r="A45"/>
    </row>
    <row r="46" spans="1:28" x14ac:dyDescent="0.2">
      <c r="A46"/>
    </row>
    <row r="47" spans="1:28" x14ac:dyDescent="0.2">
      <c r="A47"/>
    </row>
    <row r="48" spans="1:28" x14ac:dyDescent="0.2">
      <c r="A48"/>
    </row>
    <row r="49" spans="1:1" x14ac:dyDescent="0.2">
      <c r="A49"/>
    </row>
    <row r="50" spans="1:1" x14ac:dyDescent="0.2">
      <c r="A50"/>
    </row>
    <row r="51" spans="1:1" x14ac:dyDescent="0.2">
      <c r="A51"/>
    </row>
    <row r="52" spans="1:1" x14ac:dyDescent="0.2">
      <c r="A52"/>
    </row>
    <row r="53" spans="1:1" x14ac:dyDescent="0.2">
      <c r="A53"/>
    </row>
    <row r="54" spans="1:1" x14ac:dyDescent="0.2">
      <c r="A54"/>
    </row>
    <row r="55" spans="1:1" x14ac:dyDescent="0.2">
      <c r="A55"/>
    </row>
    <row r="56" spans="1:1" x14ac:dyDescent="0.2">
      <c r="A56"/>
    </row>
    <row r="57" spans="1:1" x14ac:dyDescent="0.2">
      <c r="A57"/>
    </row>
    <row r="58" spans="1:1" x14ac:dyDescent="0.2">
      <c r="A58"/>
    </row>
    <row r="59" spans="1:1" x14ac:dyDescent="0.2">
      <c r="A59"/>
    </row>
    <row r="60" spans="1:1" x14ac:dyDescent="0.2">
      <c r="A60"/>
    </row>
    <row r="61" spans="1:1" x14ac:dyDescent="0.2">
      <c r="A61"/>
    </row>
    <row r="62" spans="1:1" x14ac:dyDescent="0.2">
      <c r="A62"/>
    </row>
    <row r="63" spans="1:1" x14ac:dyDescent="0.2">
      <c r="A63"/>
    </row>
    <row r="64" spans="1:1" x14ac:dyDescent="0.2">
      <c r="A64"/>
    </row>
    <row r="65" spans="1:1" x14ac:dyDescent="0.2">
      <c r="A65"/>
    </row>
    <row r="66" spans="1:1" x14ac:dyDescent="0.2">
      <c r="A66"/>
    </row>
    <row r="67" spans="1:1" x14ac:dyDescent="0.2">
      <c r="A67"/>
    </row>
    <row r="68" spans="1:1" x14ac:dyDescent="0.2">
      <c r="A68"/>
    </row>
    <row r="69" spans="1:1" x14ac:dyDescent="0.2">
      <c r="A69"/>
    </row>
    <row r="70" spans="1:1" x14ac:dyDescent="0.2">
      <c r="A70"/>
    </row>
    <row r="71" spans="1:1" x14ac:dyDescent="0.2">
      <c r="A71"/>
    </row>
    <row r="72" spans="1:1" x14ac:dyDescent="0.2">
      <c r="A72"/>
    </row>
    <row r="73" spans="1:1" x14ac:dyDescent="0.2">
      <c r="A73"/>
    </row>
    <row r="74" spans="1:1" x14ac:dyDescent="0.2">
      <c r="A74"/>
    </row>
    <row r="75" spans="1:1" x14ac:dyDescent="0.2">
      <c r="A75"/>
    </row>
    <row r="76" spans="1:1" x14ac:dyDescent="0.2">
      <c r="A76"/>
    </row>
    <row r="77" spans="1:1" x14ac:dyDescent="0.2">
      <c r="A77"/>
    </row>
    <row r="78" spans="1:1" x14ac:dyDescent="0.2">
      <c r="A78"/>
    </row>
    <row r="79" spans="1:1" x14ac:dyDescent="0.2">
      <c r="A79"/>
    </row>
    <row r="80" spans="1:1" x14ac:dyDescent="0.2">
      <c r="A80"/>
    </row>
    <row r="81" spans="1:1" x14ac:dyDescent="0.2">
      <c r="A81"/>
    </row>
    <row r="82" spans="1:1" x14ac:dyDescent="0.2">
      <c r="A82"/>
    </row>
    <row r="83" spans="1:1" x14ac:dyDescent="0.2">
      <c r="A83"/>
    </row>
    <row r="84" spans="1:1" x14ac:dyDescent="0.2">
      <c r="A84"/>
    </row>
    <row r="85" spans="1:1" x14ac:dyDescent="0.2">
      <c r="A85"/>
    </row>
    <row r="86" spans="1:1" x14ac:dyDescent="0.2">
      <c r="A86"/>
    </row>
    <row r="87" spans="1:1" x14ac:dyDescent="0.2">
      <c r="A87"/>
    </row>
    <row r="88" spans="1:1" x14ac:dyDescent="0.2">
      <c r="A88"/>
    </row>
    <row r="89" spans="1:1" x14ac:dyDescent="0.2">
      <c r="A89"/>
    </row>
    <row r="90" spans="1:1" x14ac:dyDescent="0.2">
      <c r="A90"/>
    </row>
    <row r="91" spans="1:1" x14ac:dyDescent="0.2">
      <c r="A91"/>
    </row>
    <row r="92" spans="1:1" x14ac:dyDescent="0.2">
      <c r="A92"/>
    </row>
    <row r="93" spans="1:1" x14ac:dyDescent="0.2">
      <c r="A93"/>
    </row>
    <row r="94" spans="1:1" x14ac:dyDescent="0.2">
      <c r="A94"/>
    </row>
    <row r="95" spans="1:1" x14ac:dyDescent="0.2">
      <c r="A95"/>
    </row>
    <row r="96" spans="1:1" x14ac:dyDescent="0.2">
      <c r="A96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W35:X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October 2025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2014-11-03T08:31:06Z</cp:lastPrinted>
  <dcterms:created xsi:type="dcterms:W3CDTF">2004-09-28T09:31:55Z</dcterms:created>
  <dcterms:modified xsi:type="dcterms:W3CDTF">2025-11-03T08:45:31Z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