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360" yWindow="120" windowWidth="11295" windowHeight="6735"/>
  </bookViews>
  <sheets>
    <sheet name="November 2017" sheetId="1" r:id="rId1"/>
    <sheet name="Cu" sheetId="2" r:id="rId2"/>
  </sheets>
  <calcPr calcId="125725" iterateDelta="1E-4"/>
</workbook>
</file>

<file path=xl/calcChain.xml><?xml version="1.0" encoding="utf-8"?>
<calcChain xmlns="http://schemas.openxmlformats.org/spreadsheetml/2006/main">
  <c r="D18" i="1"/>
  <c r="M34" i="2"/>
  <c r="J34"/>
  <c r="G34"/>
  <c r="D34"/>
  <c r="M33"/>
  <c r="M32"/>
  <c r="M26"/>
  <c r="M25"/>
  <c r="M19"/>
  <c r="M18"/>
  <c r="M12"/>
  <c r="M11"/>
  <c r="M5"/>
  <c r="M4"/>
  <c r="N33"/>
  <c r="N32"/>
  <c r="N26"/>
  <c r="N25"/>
  <c r="N19"/>
  <c r="N18"/>
  <c r="N12"/>
  <c r="N11"/>
  <c r="N5"/>
  <c r="N4"/>
  <c r="J33"/>
  <c r="J32"/>
  <c r="J26"/>
  <c r="J25"/>
  <c r="J19"/>
  <c r="J18"/>
  <c r="J12"/>
  <c r="J11"/>
  <c r="J5"/>
  <c r="J4"/>
  <c r="K33"/>
  <c r="K32"/>
  <c r="K26"/>
  <c r="K25"/>
  <c r="K19"/>
  <c r="K18"/>
  <c r="K12"/>
  <c r="K11"/>
  <c r="K5"/>
  <c r="K4"/>
  <c r="G33"/>
  <c r="G32"/>
  <c r="G26"/>
  <c r="G25"/>
  <c r="G19"/>
  <c r="G18"/>
  <c r="G12"/>
  <c r="G11"/>
  <c r="G5"/>
  <c r="G4"/>
  <c r="D12"/>
  <c r="D11"/>
  <c r="H33"/>
  <c r="H32"/>
  <c r="H26"/>
  <c r="H25"/>
  <c r="H19"/>
  <c r="H18"/>
  <c r="H12"/>
  <c r="H11"/>
  <c r="H5"/>
  <c r="H4"/>
  <c r="E33"/>
  <c r="E32"/>
  <c r="E26"/>
  <c r="E25"/>
  <c r="E19"/>
  <c r="E18"/>
  <c r="E12"/>
  <c r="E11"/>
  <c r="E5"/>
  <c r="E4"/>
  <c r="B35"/>
  <c r="D33"/>
  <c r="D32"/>
  <c r="N31"/>
  <c r="M31"/>
  <c r="K31"/>
  <c r="J31"/>
  <c r="H31"/>
  <c r="G31"/>
  <c r="E31"/>
  <c r="D31"/>
  <c r="N30"/>
  <c r="M30"/>
  <c r="K30"/>
  <c r="J30"/>
  <c r="H30"/>
  <c r="G30"/>
  <c r="E30"/>
  <c r="D30"/>
  <c r="M29"/>
  <c r="J29"/>
  <c r="G29"/>
  <c r="D29"/>
  <c r="M28"/>
  <c r="J28"/>
  <c r="G28"/>
  <c r="D28"/>
  <c r="N27"/>
  <c r="M27"/>
  <c r="K27"/>
  <c r="J27"/>
  <c r="H27"/>
  <c r="G27"/>
  <c r="E27"/>
  <c r="D27"/>
  <c r="D26"/>
  <c r="D25"/>
  <c r="N24"/>
  <c r="M24"/>
  <c r="K24"/>
  <c r="J24"/>
  <c r="H24"/>
  <c r="G24"/>
  <c r="E24"/>
  <c r="D24"/>
  <c r="N23"/>
  <c r="M23"/>
  <c r="K23"/>
  <c r="J23"/>
  <c r="H23"/>
  <c r="G23"/>
  <c r="E23"/>
  <c r="D23"/>
  <c r="M22"/>
  <c r="J22"/>
  <c r="G22"/>
  <c r="D22"/>
  <c r="M21"/>
  <c r="J21"/>
  <c r="G21"/>
  <c r="D21"/>
  <c r="N20"/>
  <c r="M20"/>
  <c r="K20"/>
  <c r="J20"/>
  <c r="H20"/>
  <c r="G20"/>
  <c r="E20"/>
  <c r="D20"/>
  <c r="D19"/>
  <c r="D18"/>
  <c r="N17"/>
  <c r="M17"/>
  <c r="K17"/>
  <c r="J17"/>
  <c r="H17"/>
  <c r="G17"/>
  <c r="E17"/>
  <c r="D17"/>
  <c r="N16"/>
  <c r="M16"/>
  <c r="K16"/>
  <c r="J16"/>
  <c r="H16"/>
  <c r="G16"/>
  <c r="E16"/>
  <c r="D16"/>
  <c r="M15"/>
  <c r="J15"/>
  <c r="G15"/>
  <c r="D15"/>
  <c r="M14"/>
  <c r="J14"/>
  <c r="G14"/>
  <c r="D14"/>
  <c r="N13"/>
  <c r="M13"/>
  <c r="K13"/>
  <c r="J13"/>
  <c r="H13"/>
  <c r="G13"/>
  <c r="E13"/>
  <c r="D13"/>
  <c r="N10"/>
  <c r="M10"/>
  <c r="K10"/>
  <c r="J10"/>
  <c r="H10"/>
  <c r="G10"/>
  <c r="E10"/>
  <c r="D10"/>
  <c r="N9"/>
  <c r="M9"/>
  <c r="K9"/>
  <c r="J9"/>
  <c r="H9"/>
  <c r="G9"/>
  <c r="E9"/>
  <c r="D9"/>
  <c r="M8"/>
  <c r="J8"/>
  <c r="G8"/>
  <c r="D8"/>
  <c r="M7"/>
  <c r="J7"/>
  <c r="G7"/>
  <c r="D7"/>
  <c r="N6"/>
  <c r="M6"/>
  <c r="K6"/>
  <c r="J6"/>
  <c r="H6"/>
  <c r="G6"/>
  <c r="E6"/>
  <c r="D6"/>
  <c r="D5"/>
  <c r="D4"/>
  <c r="D5" i="1"/>
  <c r="D4"/>
  <c r="E4"/>
  <c r="G4"/>
  <c r="H4"/>
  <c r="J4"/>
  <c r="K4"/>
  <c r="M4"/>
  <c r="N4"/>
  <c r="P4"/>
  <c r="Q4"/>
  <c r="S4"/>
  <c r="T4"/>
  <c r="V4"/>
  <c r="W4"/>
  <c r="E5"/>
  <c r="G5"/>
  <c r="H5"/>
  <c r="J5"/>
  <c r="K5"/>
  <c r="M5"/>
  <c r="N5"/>
  <c r="P5"/>
  <c r="Q5"/>
  <c r="S5"/>
  <c r="T5"/>
  <c r="V5"/>
  <c r="W5"/>
  <c r="D6"/>
  <c r="E6"/>
  <c r="G6"/>
  <c r="H6"/>
  <c r="J6"/>
  <c r="K6"/>
  <c r="M6"/>
  <c r="N6"/>
  <c r="P6"/>
  <c r="Q6"/>
  <c r="S6"/>
  <c r="T6"/>
  <c r="V6"/>
  <c r="W6"/>
  <c r="D7"/>
  <c r="G7"/>
  <c r="J7"/>
  <c r="M7"/>
  <c r="P7"/>
  <c r="S7"/>
  <c r="V7"/>
  <c r="D8"/>
  <c r="G8"/>
  <c r="J8"/>
  <c r="M8"/>
  <c r="P8"/>
  <c r="S8"/>
  <c r="V8"/>
  <c r="D9"/>
  <c r="E9"/>
  <c r="G9"/>
  <c r="H9"/>
  <c r="J9"/>
  <c r="K9"/>
  <c r="M9"/>
  <c r="N9"/>
  <c r="P9"/>
  <c r="Q9"/>
  <c r="S9"/>
  <c r="T9"/>
  <c r="V9"/>
  <c r="W9"/>
  <c r="D10"/>
  <c r="E10"/>
  <c r="G10"/>
  <c r="H10"/>
  <c r="J10"/>
  <c r="K10"/>
  <c r="M10"/>
  <c r="N10"/>
  <c r="P10"/>
  <c r="Q10"/>
  <c r="S10"/>
  <c r="T10"/>
  <c r="V10"/>
  <c r="W10"/>
  <c r="D11"/>
  <c r="E11"/>
  <c r="G11"/>
  <c r="H11"/>
  <c r="J11"/>
  <c r="K11"/>
  <c r="M11"/>
  <c r="N11"/>
  <c r="P11"/>
  <c r="Q11"/>
  <c r="S11"/>
  <c r="T11"/>
  <c r="V11"/>
  <c r="W11"/>
  <c r="D12"/>
  <c r="E12"/>
  <c r="G12"/>
  <c r="H12"/>
  <c r="J12"/>
  <c r="K12"/>
  <c r="M12"/>
  <c r="N12"/>
  <c r="P12"/>
  <c r="Q12"/>
  <c r="S12"/>
  <c r="T12"/>
  <c r="V12"/>
  <c r="W12"/>
  <c r="D13"/>
  <c r="E13"/>
  <c r="G13"/>
  <c r="H13"/>
  <c r="J13"/>
  <c r="K13"/>
  <c r="M13"/>
  <c r="N13"/>
  <c r="P13"/>
  <c r="Q13"/>
  <c r="S13"/>
  <c r="T13"/>
  <c r="V13"/>
  <c r="W13"/>
  <c r="D14"/>
  <c r="G14"/>
  <c r="J14"/>
  <c r="M14"/>
  <c r="P14"/>
  <c r="S14"/>
  <c r="V14"/>
  <c r="D15"/>
  <c r="G15"/>
  <c r="J15"/>
  <c r="M15"/>
  <c r="P15"/>
  <c r="S15"/>
  <c r="V15"/>
  <c r="D16"/>
  <c r="E16"/>
  <c r="G16"/>
  <c r="H16"/>
  <c r="J16"/>
  <c r="K16"/>
  <c r="M16"/>
  <c r="N16"/>
  <c r="P16"/>
  <c r="Q16"/>
  <c r="S16"/>
  <c r="T16"/>
  <c r="V16"/>
  <c r="W16"/>
  <c r="D17"/>
  <c r="E17"/>
  <c r="G17"/>
  <c r="H17"/>
  <c r="J17"/>
  <c r="K17"/>
  <c r="M17"/>
  <c r="N17"/>
  <c r="P17"/>
  <c r="Q17"/>
  <c r="S17"/>
  <c r="T17"/>
  <c r="V17"/>
  <c r="W17"/>
  <c r="E18"/>
  <c r="G18"/>
  <c r="H18"/>
  <c r="J18"/>
  <c r="K18"/>
  <c r="M18"/>
  <c r="N18"/>
  <c r="P18"/>
  <c r="Q18"/>
  <c r="S18"/>
  <c r="T18"/>
  <c r="V18"/>
  <c r="W18"/>
  <c r="D19"/>
  <c r="E19"/>
  <c r="G19"/>
  <c r="H19"/>
  <c r="J19"/>
  <c r="K19"/>
  <c r="M19"/>
  <c r="N19"/>
  <c r="P19"/>
  <c r="Q19"/>
  <c r="S19"/>
  <c r="T19"/>
  <c r="V19"/>
  <c r="W19"/>
  <c r="D20"/>
  <c r="E20"/>
  <c r="G20"/>
  <c r="H20"/>
  <c r="J20"/>
  <c r="K20"/>
  <c r="M20"/>
  <c r="N20"/>
  <c r="P20"/>
  <c r="Q20"/>
  <c r="S20"/>
  <c r="T20"/>
  <c r="V20"/>
  <c r="W20"/>
  <c r="D21"/>
  <c r="G21"/>
  <c r="J21"/>
  <c r="M21"/>
  <c r="P21"/>
  <c r="S21"/>
  <c r="V21"/>
  <c r="D22"/>
  <c r="G22"/>
  <c r="J22"/>
  <c r="M22"/>
  <c r="P22"/>
  <c r="S22"/>
  <c r="V22"/>
  <c r="D23"/>
  <c r="E23"/>
  <c r="G23"/>
  <c r="H23"/>
  <c r="J23"/>
  <c r="K23"/>
  <c r="M23"/>
  <c r="N23"/>
  <c r="P23"/>
  <c r="Q23"/>
  <c r="S23"/>
  <c r="T23"/>
  <c r="V23"/>
  <c r="W23"/>
  <c r="D24"/>
  <c r="E24"/>
  <c r="G24"/>
  <c r="H24"/>
  <c r="J24"/>
  <c r="K24"/>
  <c r="M24"/>
  <c r="N24"/>
  <c r="P24"/>
  <c r="Q24"/>
  <c r="S24"/>
  <c r="T24"/>
  <c r="V24"/>
  <c r="W24"/>
  <c r="D25"/>
  <c r="E25"/>
  <c r="G25"/>
  <c r="H25"/>
  <c r="J25"/>
  <c r="K25"/>
  <c r="M25"/>
  <c r="N25"/>
  <c r="P25"/>
  <c r="Q25"/>
  <c r="S25"/>
  <c r="T25"/>
  <c r="V25"/>
  <c r="W25"/>
  <c r="D26"/>
  <c r="E26"/>
  <c r="G26"/>
  <c r="H26"/>
  <c r="J26"/>
  <c r="K26"/>
  <c r="M26"/>
  <c r="N26"/>
  <c r="P26"/>
  <c r="Q26"/>
  <c r="S26"/>
  <c r="T26"/>
  <c r="V26"/>
  <c r="W26"/>
  <c r="D27"/>
  <c r="E27"/>
  <c r="G27"/>
  <c r="H27"/>
  <c r="J27"/>
  <c r="K27"/>
  <c r="M27"/>
  <c r="N27"/>
  <c r="P27"/>
  <c r="Q27"/>
  <c r="S27"/>
  <c r="T27"/>
  <c r="V27"/>
  <c r="W27"/>
  <c r="D28"/>
  <c r="G28"/>
  <c r="J28"/>
  <c r="M28"/>
  <c r="P28"/>
  <c r="S28"/>
  <c r="V28"/>
  <c r="D29"/>
  <c r="G29"/>
  <c r="J29"/>
  <c r="M29"/>
  <c r="P29"/>
  <c r="S29"/>
  <c r="V29"/>
  <c r="D30"/>
  <c r="E30"/>
  <c r="G30"/>
  <c r="H30"/>
  <c r="J30"/>
  <c r="K30"/>
  <c r="M30"/>
  <c r="N30"/>
  <c r="P30"/>
  <c r="Q30"/>
  <c r="S30"/>
  <c r="T30"/>
  <c r="V30"/>
  <c r="W30"/>
  <c r="D31"/>
  <c r="E31"/>
  <c r="G31"/>
  <c r="H31"/>
  <c r="J31"/>
  <c r="K31"/>
  <c r="M31"/>
  <c r="N31"/>
  <c r="P31"/>
  <c r="Q31"/>
  <c r="S31"/>
  <c r="T31"/>
  <c r="V31"/>
  <c r="W31"/>
  <c r="D32"/>
  <c r="E32"/>
  <c r="G32"/>
  <c r="H32"/>
  <c r="J32"/>
  <c r="K32"/>
  <c r="M32"/>
  <c r="N32"/>
  <c r="P32"/>
  <c r="Q32"/>
  <c r="S32"/>
  <c r="T32"/>
  <c r="V32"/>
  <c r="W32"/>
  <c r="D33"/>
  <c r="E33"/>
  <c r="G33"/>
  <c r="H33"/>
  <c r="J33"/>
  <c r="K33"/>
  <c r="M33"/>
  <c r="N33"/>
  <c r="P33"/>
  <c r="Q33"/>
  <c r="S33"/>
  <c r="T33"/>
  <c r="V33"/>
  <c r="W33"/>
  <c r="D34"/>
  <c r="G34"/>
  <c r="J34"/>
  <c r="M34"/>
  <c r="P34"/>
  <c r="S34"/>
  <c r="V34"/>
  <c r="B35"/>
  <c r="L35" i="2"/>
  <c r="E35"/>
  <c r="S35" i="1" l="1"/>
  <c r="I35" i="2"/>
  <c r="N35"/>
  <c r="F35" i="1"/>
  <c r="H35"/>
  <c r="Q35"/>
  <c r="K35"/>
  <c r="I35"/>
  <c r="R35"/>
  <c r="N35"/>
  <c r="L35"/>
  <c r="T35"/>
  <c r="E35"/>
  <c r="Z35"/>
  <c r="C35"/>
  <c r="U35"/>
  <c r="O35"/>
  <c r="W35"/>
  <c r="X35"/>
  <c r="J35"/>
  <c r="O35" i="2"/>
  <c r="V35" i="1"/>
  <c r="P35"/>
  <c r="M35"/>
  <c r="G35"/>
  <c r="D35"/>
  <c r="G35" i="2"/>
  <c r="M35"/>
  <c r="D35"/>
  <c r="C35"/>
  <c r="F35"/>
  <c r="J35"/>
  <c r="K35"/>
  <c r="H35"/>
</calcChain>
</file>

<file path=xl/sharedStrings.xml><?xml version="1.0" encoding="utf-8"?>
<sst xmlns="http://schemas.openxmlformats.org/spreadsheetml/2006/main" count="169" uniqueCount="28">
  <si>
    <t xml:space="preserve">      HN</t>
  </si>
  <si>
    <t>LME</t>
  </si>
  <si>
    <t xml:space="preserve"> </t>
  </si>
  <si>
    <t>Date</t>
  </si>
  <si>
    <t>EUR/USD</t>
  </si>
  <si>
    <t>EUR/mt</t>
  </si>
  <si>
    <t>HN</t>
  </si>
  <si>
    <t>CZK/EUR</t>
  </si>
  <si>
    <t>CZK/USD</t>
  </si>
  <si>
    <t>USD/mt</t>
  </si>
  <si>
    <t>CZK/mt</t>
  </si>
  <si>
    <t xml:space="preserve">    Al Settl.</t>
  </si>
  <si>
    <t xml:space="preserve">         AA settl.</t>
  </si>
  <si>
    <t xml:space="preserve">         Zn Settl.</t>
  </si>
  <si>
    <t xml:space="preserve">         Ni Settl.</t>
  </si>
  <si>
    <t xml:space="preserve">         Pb settl.</t>
  </si>
  <si>
    <t xml:space="preserve">        Sn Settl. </t>
  </si>
  <si>
    <t xml:space="preserve">               Cu Settl.</t>
  </si>
  <si>
    <t>bez záruky     without guarantee     bez gwarancje</t>
  </si>
  <si>
    <t>LME FX</t>
  </si>
  <si>
    <t>Cu cash Buyer</t>
  </si>
  <si>
    <r>
      <t xml:space="preserve">Cu cash seller </t>
    </r>
    <r>
      <rPr>
        <sz val="10"/>
        <rFont val="Calibri"/>
        <family val="2"/>
        <charset val="238"/>
      </rPr>
      <t xml:space="preserve">&amp; </t>
    </r>
    <r>
      <rPr>
        <sz val="10"/>
        <rFont val="Century Gothic"/>
        <family val="2"/>
      </rPr>
      <t>Settl.</t>
    </r>
  </si>
  <si>
    <t>Cu 3 month Buyer</t>
  </si>
  <si>
    <t>Cu 3 months Seller</t>
  </si>
  <si>
    <t>ECB</t>
  </si>
  <si>
    <t>days</t>
  </si>
  <si>
    <t>November</t>
  </si>
  <si>
    <t>BFXI</t>
  </si>
</sst>
</file>

<file path=xl/styles.xml><?xml version="1.0" encoding="utf-8"?>
<styleSheet xmlns="http://schemas.openxmlformats.org/spreadsheetml/2006/main">
  <numFmts count="7">
    <numFmt numFmtId="164" formatCode="0.0"/>
    <numFmt numFmtId="165" formatCode="0.000"/>
    <numFmt numFmtId="166" formatCode="0.0000"/>
    <numFmt numFmtId="167" formatCode="#,##0.0"/>
    <numFmt numFmtId="168" formatCode="#,##0.0000"/>
    <numFmt numFmtId="169" formatCode="#,##0.000"/>
    <numFmt numFmtId="170" formatCode="0.00000"/>
  </numFmts>
  <fonts count="10">
    <font>
      <sz val="10"/>
      <name val="Arial CE"/>
      <charset val="238"/>
    </font>
    <font>
      <sz val="10"/>
      <name val="Arial"/>
      <family val="2"/>
      <charset val="238"/>
    </font>
    <font>
      <sz val="9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10"/>
      <name val="Calibri"/>
      <family val="2"/>
      <charset val="238"/>
    </font>
    <font>
      <sz val="8"/>
      <name val="Century Gothic"/>
      <family val="2"/>
      <charset val="238"/>
    </font>
    <font>
      <b/>
      <sz val="8"/>
      <name val="Century Gothic"/>
      <family val="2"/>
      <charset val="238"/>
    </font>
    <font>
      <b/>
      <sz val="10"/>
      <name val="Century Gothic"/>
      <family val="2"/>
      <charset val="238"/>
    </font>
    <font>
      <b/>
      <sz val="9"/>
      <name val="Century Gothic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3" fillId="0" borderId="1" xfId="1" applyFont="1" applyFill="1" applyBorder="1"/>
    <xf numFmtId="164" fontId="3" fillId="0" borderId="2" xfId="1" applyNumberFormat="1" applyFont="1" applyFill="1" applyBorder="1"/>
    <xf numFmtId="164" fontId="3" fillId="0" borderId="3" xfId="1" applyNumberFormat="1" applyFont="1" applyFill="1" applyBorder="1"/>
    <xf numFmtId="164" fontId="3" fillId="0" borderId="4" xfId="1" applyNumberFormat="1" applyFont="1" applyFill="1" applyBorder="1"/>
    <xf numFmtId="0" fontId="3" fillId="0" borderId="3" xfId="1" applyFont="1" applyFill="1" applyBorder="1"/>
    <xf numFmtId="0" fontId="3" fillId="0" borderId="2" xfId="1" applyFont="1" applyFill="1" applyBorder="1"/>
    <xf numFmtId="0" fontId="4" fillId="0" borderId="5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164" fontId="3" fillId="0" borderId="7" xfId="1" applyNumberFormat="1" applyFont="1" applyFill="1" applyBorder="1"/>
    <xf numFmtId="164" fontId="3" fillId="0" borderId="0" xfId="1" applyNumberFormat="1" applyFont="1" applyFill="1" applyBorder="1"/>
    <xf numFmtId="164" fontId="3" fillId="0" borderId="8" xfId="1" applyNumberFormat="1" applyFont="1" applyFill="1" applyBorder="1"/>
    <xf numFmtId="0" fontId="3" fillId="0" borderId="0" xfId="1" applyFont="1" applyFill="1" applyBorder="1"/>
    <xf numFmtId="0" fontId="3" fillId="0" borderId="7" xfId="1" applyFont="1" applyFill="1" applyBorder="1"/>
    <xf numFmtId="0" fontId="4" fillId="0" borderId="9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165" fontId="4" fillId="0" borderId="9" xfId="1" applyNumberFormat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164" fontId="3" fillId="0" borderId="11" xfId="1" applyNumberFormat="1" applyFont="1" applyFill="1" applyBorder="1"/>
    <xf numFmtId="164" fontId="3" fillId="0" borderId="12" xfId="1" applyNumberFormat="1" applyFont="1" applyFill="1" applyBorder="1"/>
    <xf numFmtId="164" fontId="3" fillId="0" borderId="13" xfId="1" applyNumberFormat="1" applyFont="1" applyFill="1" applyBorder="1"/>
    <xf numFmtId="164" fontId="3" fillId="0" borderId="14" xfId="1" applyNumberFormat="1" applyFont="1" applyFill="1" applyBorder="1"/>
    <xf numFmtId="164" fontId="3" fillId="0" borderId="15" xfId="1" applyNumberFormat="1" applyFont="1" applyFill="1" applyBorder="1"/>
    <xf numFmtId="0" fontId="3" fillId="0" borderId="16" xfId="1" applyFont="1" applyFill="1" applyBorder="1"/>
    <xf numFmtId="0" fontId="3" fillId="0" borderId="11" xfId="1" applyFont="1" applyFill="1" applyBorder="1"/>
    <xf numFmtId="164" fontId="3" fillId="0" borderId="17" xfId="1" applyNumberFormat="1" applyFont="1" applyFill="1" applyBorder="1"/>
    <xf numFmtId="0" fontId="4" fillId="0" borderId="13" xfId="1" applyFont="1" applyFill="1" applyBorder="1" applyAlignment="1">
      <alignment horizontal="center"/>
    </xf>
    <xf numFmtId="165" fontId="4" fillId="0" borderId="18" xfId="1" applyNumberFormat="1" applyFont="1" applyFill="1" applyBorder="1"/>
    <xf numFmtId="0" fontId="3" fillId="0" borderId="13" xfId="1" applyFont="1" applyFill="1" applyBorder="1"/>
    <xf numFmtId="0" fontId="3" fillId="0" borderId="19" xfId="1" applyFont="1" applyFill="1" applyBorder="1" applyAlignment="1">
      <alignment horizontal="center"/>
    </xf>
    <xf numFmtId="0" fontId="3" fillId="0" borderId="20" xfId="1" applyFont="1" applyBorder="1"/>
    <xf numFmtId="167" fontId="3" fillId="0" borderId="20" xfId="1" applyNumberFormat="1" applyFont="1" applyBorder="1"/>
    <xf numFmtId="4" fontId="3" fillId="0" borderId="21" xfId="1" applyNumberFormat="1" applyFont="1" applyFill="1" applyBorder="1"/>
    <xf numFmtId="4" fontId="3" fillId="0" borderId="20" xfId="1" applyNumberFormat="1" applyFont="1" applyFill="1" applyBorder="1"/>
    <xf numFmtId="3" fontId="3" fillId="0" borderId="20" xfId="1" applyNumberFormat="1" applyFont="1" applyBorder="1"/>
    <xf numFmtId="166" fontId="3" fillId="0" borderId="20" xfId="1" applyNumberFormat="1" applyFont="1" applyBorder="1"/>
    <xf numFmtId="166" fontId="3" fillId="0" borderId="22" xfId="1" applyNumberFormat="1" applyFont="1" applyBorder="1"/>
    <xf numFmtId="165" fontId="3" fillId="0" borderId="20" xfId="1" applyNumberFormat="1" applyFont="1" applyBorder="1"/>
    <xf numFmtId="0" fontId="3" fillId="0" borderId="23" xfId="1" applyFont="1" applyFill="1" applyBorder="1" applyAlignment="1">
      <alignment horizontal="center"/>
    </xf>
    <xf numFmtId="0" fontId="3" fillId="0" borderId="22" xfId="1" applyFont="1" applyBorder="1"/>
    <xf numFmtId="167" fontId="3" fillId="0" borderId="22" xfId="1" applyNumberFormat="1" applyFont="1" applyBorder="1"/>
    <xf numFmtId="3" fontId="3" fillId="0" borderId="22" xfId="1" applyNumberFormat="1" applyFont="1" applyBorder="1"/>
    <xf numFmtId="165" fontId="3" fillId="0" borderId="22" xfId="1" applyNumberFormat="1" applyFont="1" applyBorder="1"/>
    <xf numFmtId="0" fontId="3" fillId="0" borderId="24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/>
    </xf>
    <xf numFmtId="0" fontId="3" fillId="0" borderId="26" xfId="1" applyFont="1" applyFill="1" applyBorder="1"/>
    <xf numFmtId="4" fontId="4" fillId="0" borderId="27" xfId="1" applyNumberFormat="1" applyFont="1" applyFill="1" applyBorder="1"/>
    <xf numFmtId="0" fontId="3" fillId="0" borderId="0" xfId="1" applyFont="1" applyAlignment="1">
      <alignment horizontal="center"/>
    </xf>
    <xf numFmtId="0" fontId="3" fillId="0" borderId="0" xfId="1" applyFont="1"/>
    <xf numFmtId="164" fontId="3" fillId="0" borderId="0" xfId="1" applyNumberFormat="1" applyFont="1"/>
    <xf numFmtId="4" fontId="3" fillId="0" borderId="0" xfId="1" applyNumberFormat="1" applyFont="1"/>
    <xf numFmtId="0" fontId="2" fillId="0" borderId="0" xfId="1" applyFont="1"/>
    <xf numFmtId="165" fontId="2" fillId="0" borderId="0" xfId="1" applyNumberFormat="1" applyFont="1"/>
    <xf numFmtId="49" fontId="2" fillId="0" borderId="2" xfId="1" applyNumberFormat="1" applyFont="1" applyFill="1" applyBorder="1" applyAlignment="1">
      <alignment horizontal="left"/>
    </xf>
    <xf numFmtId="0" fontId="4" fillId="0" borderId="28" xfId="1" applyFont="1" applyFill="1" applyBorder="1"/>
    <xf numFmtId="0" fontId="3" fillId="0" borderId="29" xfId="1" applyFont="1" applyFill="1" applyBorder="1"/>
    <xf numFmtId="0" fontId="3" fillId="0" borderId="12" xfId="1" applyFont="1" applyFill="1" applyBorder="1"/>
    <xf numFmtId="0" fontId="3" fillId="0" borderId="30" xfId="1" applyFont="1" applyFill="1" applyBorder="1" applyAlignment="1">
      <alignment horizontal="center"/>
    </xf>
    <xf numFmtId="0" fontId="3" fillId="0" borderId="31" xfId="1" applyFont="1" applyFill="1" applyBorder="1" applyAlignment="1">
      <alignment horizontal="center"/>
    </xf>
    <xf numFmtId="165" fontId="4" fillId="0" borderId="3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left"/>
    </xf>
    <xf numFmtId="0" fontId="4" fillId="0" borderId="32" xfId="1" applyFont="1" applyFill="1" applyBorder="1" applyAlignment="1">
      <alignment horizontal="center"/>
    </xf>
    <xf numFmtId="0" fontId="4" fillId="0" borderId="33" xfId="1" applyFont="1" applyFill="1" applyBorder="1"/>
    <xf numFmtId="0" fontId="4" fillId="0" borderId="34" xfId="1" applyFont="1" applyFill="1" applyBorder="1" applyAlignment="1">
      <alignment horizontal="center"/>
    </xf>
    <xf numFmtId="167" fontId="3" fillId="0" borderId="35" xfId="1" applyNumberFormat="1" applyFont="1" applyBorder="1"/>
    <xf numFmtId="4" fontId="3" fillId="0" borderId="22" xfId="1" applyNumberFormat="1" applyFont="1" applyFill="1" applyBorder="1"/>
    <xf numFmtId="4" fontId="6" fillId="0" borderId="27" xfId="1" applyNumberFormat="1" applyFont="1" applyFill="1" applyBorder="1"/>
    <xf numFmtId="0" fontId="3" fillId="0" borderId="36" xfId="1" applyFont="1" applyFill="1" applyBorder="1" applyAlignment="1">
      <alignment horizontal="center"/>
    </xf>
    <xf numFmtId="0" fontId="3" fillId="0" borderId="37" xfId="1" applyFont="1" applyBorder="1"/>
    <xf numFmtId="167" fontId="3" fillId="0" borderId="37" xfId="1" applyNumberFormat="1" applyFont="1" applyBorder="1"/>
    <xf numFmtId="166" fontId="3" fillId="0" borderId="37" xfId="1" applyNumberFormat="1" applyFont="1" applyBorder="1"/>
    <xf numFmtId="165" fontId="3" fillId="0" borderId="37" xfId="1" applyNumberFormat="1" applyFont="1" applyBorder="1"/>
    <xf numFmtId="0" fontId="3" fillId="0" borderId="1" xfId="1" applyFont="1" applyFill="1" applyBorder="1" applyAlignment="1">
      <alignment horizontal="center"/>
    </xf>
    <xf numFmtId="166" fontId="4" fillId="0" borderId="13" xfId="1" applyNumberFormat="1" applyFont="1" applyFill="1" applyBorder="1" applyAlignment="1">
      <alignment horizontal="center"/>
    </xf>
    <xf numFmtId="170" fontId="3" fillId="0" borderId="20" xfId="1" applyNumberFormat="1" applyFont="1" applyBorder="1"/>
    <xf numFmtId="170" fontId="3" fillId="0" borderId="22" xfId="1" applyNumberFormat="1" applyFont="1" applyBorder="1"/>
    <xf numFmtId="170" fontId="4" fillId="0" borderId="26" xfId="1" applyNumberFormat="1" applyFont="1" applyFill="1" applyBorder="1"/>
    <xf numFmtId="168" fontId="8" fillId="2" borderId="26" xfId="1" applyNumberFormat="1" applyFont="1" applyFill="1" applyBorder="1"/>
    <xf numFmtId="4" fontId="7" fillId="2" borderId="26" xfId="1" applyNumberFormat="1" applyFont="1" applyFill="1" applyBorder="1"/>
    <xf numFmtId="4" fontId="8" fillId="2" borderId="26" xfId="1" applyNumberFormat="1" applyFont="1" applyFill="1" applyBorder="1"/>
    <xf numFmtId="4" fontId="9" fillId="2" borderId="26" xfId="1" applyNumberFormat="1" applyFont="1" applyFill="1" applyBorder="1"/>
    <xf numFmtId="169" fontId="8" fillId="2" borderId="26" xfId="1" applyNumberFormat="1" applyFont="1" applyFill="1" applyBorder="1"/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"/>
  <sheetViews>
    <sheetView tabSelected="1" workbookViewId="0">
      <pane xSplit="1" topLeftCell="B1" activePane="topRight" state="frozen"/>
      <selection pane="topRight" activeCell="X1" sqref="X1:Y3"/>
    </sheetView>
  </sheetViews>
  <sheetFormatPr defaultRowHeight="12.75"/>
  <cols>
    <col min="1" max="1" width="7.5703125" customWidth="1"/>
    <col min="2" max="2" width="6" customWidth="1"/>
    <col min="4" max="4" width="8.5703125" customWidth="1"/>
    <col min="5" max="5" width="10.5703125" customWidth="1"/>
    <col min="17" max="17" width="9.85546875" customWidth="1"/>
    <col min="21" max="21" width="8.140625" customWidth="1"/>
    <col min="23" max="23" width="10.5703125" customWidth="1"/>
  </cols>
  <sheetData>
    <row r="1" spans="1:28" ht="14.25">
      <c r="A1" s="54" t="s">
        <v>26</v>
      </c>
      <c r="B1" s="73">
        <v>2017</v>
      </c>
      <c r="C1" s="2" t="s">
        <v>17</v>
      </c>
      <c r="D1" s="3"/>
      <c r="E1" s="3"/>
      <c r="F1" s="2" t="s">
        <v>11</v>
      </c>
      <c r="G1" s="3"/>
      <c r="H1" s="4"/>
      <c r="I1" s="5" t="s">
        <v>12</v>
      </c>
      <c r="J1" s="3"/>
      <c r="K1" s="3"/>
      <c r="L1" s="6" t="s">
        <v>13</v>
      </c>
      <c r="M1" s="3"/>
      <c r="N1" s="3"/>
      <c r="O1" s="1" t="s">
        <v>14</v>
      </c>
      <c r="P1" s="3"/>
      <c r="Q1" s="3"/>
      <c r="R1" s="6" t="s">
        <v>15</v>
      </c>
      <c r="S1" s="3"/>
      <c r="T1" s="4"/>
      <c r="U1" s="5" t="s">
        <v>16</v>
      </c>
      <c r="V1" s="3"/>
      <c r="W1" s="3"/>
      <c r="X1" s="7" t="s">
        <v>24</v>
      </c>
      <c r="Y1" s="8" t="s">
        <v>27</v>
      </c>
      <c r="Z1" s="8" t="s">
        <v>19</v>
      </c>
      <c r="AA1" s="60" t="s">
        <v>6</v>
      </c>
      <c r="AB1" s="55" t="s">
        <v>0</v>
      </c>
    </row>
    <row r="2" spans="1:28" ht="14.25">
      <c r="A2" s="9" t="s">
        <v>3</v>
      </c>
      <c r="B2" s="58" t="s">
        <v>1</v>
      </c>
      <c r="C2" s="10" t="s">
        <v>9</v>
      </c>
      <c r="D2" s="11" t="s">
        <v>5</v>
      </c>
      <c r="E2" s="11" t="s">
        <v>10</v>
      </c>
      <c r="F2" s="10" t="s">
        <v>9</v>
      </c>
      <c r="G2" s="11" t="s">
        <v>5</v>
      </c>
      <c r="H2" s="12" t="s">
        <v>10</v>
      </c>
      <c r="I2" s="13" t="s">
        <v>9</v>
      </c>
      <c r="J2" s="11" t="s">
        <v>5</v>
      </c>
      <c r="K2" s="11" t="s">
        <v>10</v>
      </c>
      <c r="L2" s="14" t="s">
        <v>9</v>
      </c>
      <c r="M2" s="11" t="s">
        <v>5</v>
      </c>
      <c r="N2" s="11" t="s">
        <v>10</v>
      </c>
      <c r="O2" s="56" t="s">
        <v>9</v>
      </c>
      <c r="P2" s="11" t="s">
        <v>5</v>
      </c>
      <c r="Q2" s="11" t="s">
        <v>10</v>
      </c>
      <c r="R2" s="14" t="s">
        <v>9</v>
      </c>
      <c r="S2" s="11" t="s">
        <v>5</v>
      </c>
      <c r="T2" s="12" t="s">
        <v>10</v>
      </c>
      <c r="U2" s="13" t="s">
        <v>9</v>
      </c>
      <c r="V2" s="11" t="s">
        <v>5</v>
      </c>
      <c r="W2" s="11" t="s">
        <v>10</v>
      </c>
      <c r="X2" s="15" t="s">
        <v>4</v>
      </c>
      <c r="Y2" s="16" t="s">
        <v>4</v>
      </c>
      <c r="Z2" s="16" t="s">
        <v>4</v>
      </c>
      <c r="AA2" s="17" t="s">
        <v>7</v>
      </c>
      <c r="AB2" s="16" t="s">
        <v>8</v>
      </c>
    </row>
    <row r="3" spans="1:28" ht="15" thickBot="1">
      <c r="A3" s="18" t="s">
        <v>2</v>
      </c>
      <c r="B3" s="59" t="s">
        <v>25</v>
      </c>
      <c r="C3" s="19"/>
      <c r="D3" s="20"/>
      <c r="E3" s="21"/>
      <c r="F3" s="19"/>
      <c r="G3" s="22"/>
      <c r="H3" s="23"/>
      <c r="I3" s="24"/>
      <c r="J3" s="20"/>
      <c r="K3" s="22"/>
      <c r="L3" s="25"/>
      <c r="M3" s="20"/>
      <c r="N3" s="22"/>
      <c r="O3" s="57"/>
      <c r="P3" s="20"/>
      <c r="Q3" s="22"/>
      <c r="R3" s="25"/>
      <c r="S3" s="20"/>
      <c r="T3" s="26"/>
      <c r="U3" s="24"/>
      <c r="V3" s="20"/>
      <c r="W3" s="22"/>
      <c r="X3" s="74">
        <v>-3.0000000000000001E-3</v>
      </c>
      <c r="Y3" s="74">
        <v>-3.0000000000000001E-3</v>
      </c>
      <c r="Z3" s="27"/>
      <c r="AA3" s="28"/>
      <c r="AB3" s="29"/>
    </row>
    <row r="4" spans="1:28" ht="13.5">
      <c r="A4" s="30">
        <v>1</v>
      </c>
      <c r="B4" s="31">
        <v>1</v>
      </c>
      <c r="C4" s="32">
        <v>6918</v>
      </c>
      <c r="D4" s="33">
        <f t="shared" ref="D4:D18" si="0">IF(C4=0,"",C4/Z4)</f>
        <v>5954.0407952491614</v>
      </c>
      <c r="E4" s="34">
        <f t="shared" ref="E4:E33" si="1">C4*AB4</f>
        <v>152251.34399999998</v>
      </c>
      <c r="F4" s="32">
        <v>2188</v>
      </c>
      <c r="G4" s="34">
        <f t="shared" ref="G4:G34" si="2">IF(F4=0,"",F4/Z4)</f>
        <v>1883.1224718134092</v>
      </c>
      <c r="H4" s="34">
        <f t="shared" ref="H4:H33" si="3">F4*AB4</f>
        <v>48153.504000000001</v>
      </c>
      <c r="I4" s="32">
        <v>1855</v>
      </c>
      <c r="J4" s="34">
        <f t="shared" ref="J4:J34" si="4">IF(I4=0,"",I4/Z4)</f>
        <v>1596.5229365694122</v>
      </c>
      <c r="K4" s="34">
        <f t="shared" ref="K4:K33" si="5">I4*AB4</f>
        <v>40824.839999999997</v>
      </c>
      <c r="L4" s="32">
        <v>3332</v>
      </c>
      <c r="M4" s="34">
        <f t="shared" ref="M4:M34" si="6">IF(L4=0,"",L4/Z4)</f>
        <v>2867.7166709699632</v>
      </c>
      <c r="N4" s="34">
        <f t="shared" ref="N4:N33" si="7">L4*AB4</f>
        <v>73330.656000000003</v>
      </c>
      <c r="O4" s="35">
        <v>12695</v>
      </c>
      <c r="P4" s="34">
        <f t="shared" ref="P4:P34" si="8">IF(O4=0,"",O4/Z4)</f>
        <v>10926.06936913676</v>
      </c>
      <c r="Q4" s="34">
        <f t="shared" ref="Q4:Q33" si="9">O4*AB4</f>
        <v>279391.56</v>
      </c>
      <c r="R4" s="32">
        <v>2452</v>
      </c>
      <c r="S4" s="34">
        <f t="shared" ref="S4:S34" si="10">IF(R4=0,"",R4/Z4)</f>
        <v>2110.3365177726141</v>
      </c>
      <c r="T4" s="34">
        <f t="shared" ref="T4:T33" si="11">R4*AB4</f>
        <v>53963.615999999995</v>
      </c>
      <c r="U4" s="35">
        <v>19700</v>
      </c>
      <c r="V4" s="34">
        <f t="shared" ref="V4:V34" si="12">IF(U4=0,"",U4/Z4)</f>
        <v>16954.98752044066</v>
      </c>
      <c r="W4" s="34">
        <f t="shared" ref="W4:W33" si="13">U4*AB4</f>
        <v>433557.6</v>
      </c>
      <c r="X4" s="36">
        <v>1.1581999999999999</v>
      </c>
      <c r="Y4" s="75">
        <v>1.15865</v>
      </c>
      <c r="Z4" s="36">
        <v>1.1618999999999999</v>
      </c>
      <c r="AA4" s="43">
        <v>25.555</v>
      </c>
      <c r="AB4" s="38">
        <v>22.007999999999999</v>
      </c>
    </row>
    <row r="5" spans="1:28" ht="13.5">
      <c r="A5" s="39">
        <v>2</v>
      </c>
      <c r="B5" s="40">
        <v>1</v>
      </c>
      <c r="C5" s="41">
        <v>6855</v>
      </c>
      <c r="D5" s="33">
        <f t="shared" si="0"/>
        <v>5882.6053376812833</v>
      </c>
      <c r="E5" s="34">
        <f t="shared" si="1"/>
        <v>150460.39500000002</v>
      </c>
      <c r="F5" s="41">
        <v>2152</v>
      </c>
      <c r="G5" s="34">
        <f t="shared" si="2"/>
        <v>1846.7347464172317</v>
      </c>
      <c r="H5" s="34">
        <f t="shared" si="3"/>
        <v>47234.248000000007</v>
      </c>
      <c r="I5" s="41">
        <v>1850</v>
      </c>
      <c r="J5" s="34">
        <f t="shared" si="4"/>
        <v>1587.5740152750366</v>
      </c>
      <c r="K5" s="34">
        <f t="shared" si="5"/>
        <v>40605.65</v>
      </c>
      <c r="L5" s="41">
        <v>3272</v>
      </c>
      <c r="M5" s="34">
        <f t="shared" si="6"/>
        <v>2807.8606367459024</v>
      </c>
      <c r="N5" s="34">
        <f t="shared" si="7"/>
        <v>71817.128000000012</v>
      </c>
      <c r="O5" s="42">
        <v>12630</v>
      </c>
      <c r="P5" s="34">
        <f t="shared" si="8"/>
        <v>10838.410709688493</v>
      </c>
      <c r="Q5" s="34">
        <f t="shared" si="9"/>
        <v>277215.87</v>
      </c>
      <c r="R5" s="41">
        <v>2466</v>
      </c>
      <c r="S5" s="34">
        <f t="shared" si="10"/>
        <v>2116.1932549558055</v>
      </c>
      <c r="T5" s="34">
        <f t="shared" si="11"/>
        <v>54126.234000000004</v>
      </c>
      <c r="U5" s="42">
        <v>19500</v>
      </c>
      <c r="V5" s="34">
        <f t="shared" si="12"/>
        <v>16733.88826911525</v>
      </c>
      <c r="W5" s="34">
        <f t="shared" si="13"/>
        <v>428005.50000000006</v>
      </c>
      <c r="X5" s="37">
        <v>1.1615</v>
      </c>
      <c r="Y5" s="76">
        <v>1.1621999999999999</v>
      </c>
      <c r="Z5" s="37">
        <v>1.1653</v>
      </c>
      <c r="AA5" s="43">
        <v>25.56</v>
      </c>
      <c r="AB5" s="43">
        <v>21.949000000000002</v>
      </c>
    </row>
    <row r="6" spans="1:28" ht="13.5">
      <c r="A6" s="39">
        <v>3</v>
      </c>
      <c r="B6" s="40">
        <v>1</v>
      </c>
      <c r="C6" s="41">
        <v>6914.5</v>
      </c>
      <c r="D6" s="33">
        <f t="shared" si="0"/>
        <v>5933.1559979406211</v>
      </c>
      <c r="E6" s="34">
        <f t="shared" si="1"/>
        <v>152160.48699999999</v>
      </c>
      <c r="F6" s="41">
        <v>2165</v>
      </c>
      <c r="G6" s="34">
        <f t="shared" si="2"/>
        <v>1857.7312510725931</v>
      </c>
      <c r="H6" s="34">
        <f t="shared" si="3"/>
        <v>47642.99</v>
      </c>
      <c r="I6" s="41">
        <v>1850</v>
      </c>
      <c r="J6" s="34">
        <f t="shared" si="4"/>
        <v>1587.4377896001372</v>
      </c>
      <c r="K6" s="34">
        <f t="shared" si="5"/>
        <v>40711.1</v>
      </c>
      <c r="L6" s="41">
        <v>3265.5</v>
      </c>
      <c r="M6" s="34">
        <f t="shared" si="6"/>
        <v>2802.0422172644585</v>
      </c>
      <c r="N6" s="34">
        <f t="shared" si="7"/>
        <v>71860.592999999993</v>
      </c>
      <c r="O6" s="42">
        <v>12560</v>
      </c>
      <c r="P6" s="34">
        <f t="shared" si="8"/>
        <v>10777.415479663636</v>
      </c>
      <c r="Q6" s="34">
        <f t="shared" si="9"/>
        <v>276395.36</v>
      </c>
      <c r="R6" s="41">
        <v>2475</v>
      </c>
      <c r="S6" s="34">
        <f t="shared" si="10"/>
        <v>2123.7343401407243</v>
      </c>
      <c r="T6" s="34">
        <f t="shared" si="11"/>
        <v>54464.85</v>
      </c>
      <c r="U6" s="42">
        <v>19700</v>
      </c>
      <c r="V6" s="34">
        <f t="shared" si="12"/>
        <v>16904.067273039302</v>
      </c>
      <c r="W6" s="34">
        <f t="shared" si="13"/>
        <v>433518.2</v>
      </c>
      <c r="X6" s="37">
        <v>1.1627000000000001</v>
      </c>
      <c r="Y6" s="76">
        <v>1.1624000000000001</v>
      </c>
      <c r="Z6" s="37">
        <v>1.1654</v>
      </c>
      <c r="AA6" s="43">
        <v>25.65</v>
      </c>
      <c r="AB6" s="43">
        <v>22.006</v>
      </c>
    </row>
    <row r="7" spans="1:28" ht="13.5">
      <c r="A7" s="39">
        <v>4</v>
      </c>
      <c r="B7" s="40"/>
      <c r="C7" s="41"/>
      <c r="D7" s="33" t="str">
        <f t="shared" si="0"/>
        <v/>
      </c>
      <c r="E7" s="34" t="s">
        <v>2</v>
      </c>
      <c r="F7" s="41"/>
      <c r="G7" s="34" t="str">
        <f t="shared" si="2"/>
        <v/>
      </c>
      <c r="H7" s="34" t="s">
        <v>2</v>
      </c>
      <c r="I7" s="41"/>
      <c r="J7" s="34" t="str">
        <f t="shared" si="4"/>
        <v/>
      </c>
      <c r="K7" s="34" t="s">
        <v>2</v>
      </c>
      <c r="L7" s="41"/>
      <c r="M7" s="34" t="str">
        <f t="shared" si="6"/>
        <v/>
      </c>
      <c r="N7" s="34" t="s">
        <v>2</v>
      </c>
      <c r="O7" s="42"/>
      <c r="P7" s="34" t="str">
        <f t="shared" si="8"/>
        <v/>
      </c>
      <c r="Q7" s="34" t="s">
        <v>2</v>
      </c>
      <c r="R7" s="41"/>
      <c r="S7" s="34" t="str">
        <f t="shared" si="10"/>
        <v/>
      </c>
      <c r="T7" s="34" t="s">
        <v>2</v>
      </c>
      <c r="U7" s="42"/>
      <c r="V7" s="34" t="str">
        <f t="shared" si="12"/>
        <v/>
      </c>
      <c r="W7" s="34" t="s">
        <v>2</v>
      </c>
      <c r="X7" s="37"/>
      <c r="Y7" s="76"/>
      <c r="Z7" s="37"/>
      <c r="AA7" s="43"/>
      <c r="AB7" s="43"/>
    </row>
    <row r="8" spans="1:28" ht="13.5">
      <c r="A8" s="39">
        <v>5</v>
      </c>
      <c r="B8" s="40"/>
      <c r="C8" s="41"/>
      <c r="D8" s="33" t="str">
        <f t="shared" si="0"/>
        <v/>
      </c>
      <c r="E8" s="34" t="s">
        <v>2</v>
      </c>
      <c r="F8" s="41"/>
      <c r="G8" s="34" t="str">
        <f t="shared" si="2"/>
        <v/>
      </c>
      <c r="H8" s="34" t="s">
        <v>2</v>
      </c>
      <c r="I8" s="41"/>
      <c r="J8" s="34" t="str">
        <f t="shared" si="4"/>
        <v/>
      </c>
      <c r="K8" s="34" t="s">
        <v>2</v>
      </c>
      <c r="L8" s="41"/>
      <c r="M8" s="34" t="str">
        <f t="shared" si="6"/>
        <v/>
      </c>
      <c r="N8" s="34" t="s">
        <v>2</v>
      </c>
      <c r="O8" s="42"/>
      <c r="P8" s="34" t="str">
        <f t="shared" si="8"/>
        <v/>
      </c>
      <c r="Q8" s="34" t="s">
        <v>2</v>
      </c>
      <c r="R8" s="41"/>
      <c r="S8" s="34" t="str">
        <f t="shared" si="10"/>
        <v/>
      </c>
      <c r="T8" s="34" t="s">
        <v>2</v>
      </c>
      <c r="U8" s="42"/>
      <c r="V8" s="34" t="str">
        <f t="shared" si="12"/>
        <v/>
      </c>
      <c r="W8" s="34" t="s">
        <v>2</v>
      </c>
      <c r="X8" s="37"/>
      <c r="Y8" s="76"/>
      <c r="Z8" s="37"/>
      <c r="AA8" s="43"/>
      <c r="AB8" s="43"/>
    </row>
    <row r="9" spans="1:28" ht="13.5">
      <c r="A9" s="39">
        <v>6</v>
      </c>
      <c r="B9" s="40">
        <v>1</v>
      </c>
      <c r="C9" s="41">
        <v>6902.5</v>
      </c>
      <c r="D9" s="33">
        <f t="shared" si="0"/>
        <v>5955.0513329307223</v>
      </c>
      <c r="E9" s="34">
        <f t="shared" si="1"/>
        <v>152531.44500000001</v>
      </c>
      <c r="F9" s="41">
        <v>2152</v>
      </c>
      <c r="G9" s="34">
        <f t="shared" si="2"/>
        <v>1856.612889310672</v>
      </c>
      <c r="H9" s="34">
        <f t="shared" si="3"/>
        <v>47554.896000000001</v>
      </c>
      <c r="I9" s="41">
        <v>1855</v>
      </c>
      <c r="J9" s="34">
        <f t="shared" si="4"/>
        <v>1600.3796048658442</v>
      </c>
      <c r="K9" s="34">
        <f t="shared" si="5"/>
        <v>40991.79</v>
      </c>
      <c r="L9" s="41">
        <v>3290</v>
      </c>
      <c r="M9" s="34">
        <f t="shared" si="6"/>
        <v>2838.4091105167804</v>
      </c>
      <c r="N9" s="34">
        <f t="shared" si="7"/>
        <v>72702.42</v>
      </c>
      <c r="O9" s="42">
        <v>12830</v>
      </c>
      <c r="P9" s="34">
        <f t="shared" si="8"/>
        <v>11068.93279268398</v>
      </c>
      <c r="Q9" s="34">
        <f t="shared" si="9"/>
        <v>283517.33999999997</v>
      </c>
      <c r="R9" s="41">
        <v>2490</v>
      </c>
      <c r="S9" s="34">
        <f t="shared" si="10"/>
        <v>2148.2184453455266</v>
      </c>
      <c r="T9" s="34">
        <f t="shared" si="11"/>
        <v>55024.02</v>
      </c>
      <c r="U9" s="42">
        <v>19600</v>
      </c>
      <c r="V9" s="34">
        <f t="shared" si="12"/>
        <v>16909.671296695713</v>
      </c>
      <c r="W9" s="34">
        <f t="shared" si="13"/>
        <v>433120.8</v>
      </c>
      <c r="X9" s="37">
        <v>1.1559999999999999</v>
      </c>
      <c r="Y9" s="76">
        <v>1.1558999999999999</v>
      </c>
      <c r="Z9" s="37">
        <v>1.1591</v>
      </c>
      <c r="AA9" s="43">
        <v>25.61</v>
      </c>
      <c r="AB9" s="43">
        <v>22.097999999999999</v>
      </c>
    </row>
    <row r="10" spans="1:28" ht="13.5">
      <c r="A10" s="39">
        <v>7</v>
      </c>
      <c r="B10" s="40">
        <v>1</v>
      </c>
      <c r="C10" s="41">
        <v>6863</v>
      </c>
      <c r="D10" s="33">
        <f t="shared" si="0"/>
        <v>5933.7713989278918</v>
      </c>
      <c r="E10" s="34">
        <f t="shared" si="1"/>
        <v>151891.916</v>
      </c>
      <c r="F10" s="41">
        <v>2131</v>
      </c>
      <c r="G10" s="34">
        <f t="shared" si="2"/>
        <v>1842.4693065882759</v>
      </c>
      <c r="H10" s="34">
        <f t="shared" si="3"/>
        <v>47163.292000000001</v>
      </c>
      <c r="I10" s="41">
        <v>1855</v>
      </c>
      <c r="J10" s="34">
        <f t="shared" si="4"/>
        <v>1603.8388379733701</v>
      </c>
      <c r="K10" s="34">
        <f t="shared" si="5"/>
        <v>41054.86</v>
      </c>
      <c r="L10" s="41">
        <v>3259</v>
      </c>
      <c r="M10" s="34">
        <f t="shared" si="6"/>
        <v>2817.7416565796298</v>
      </c>
      <c r="N10" s="34">
        <f t="shared" si="7"/>
        <v>72128.188000000009</v>
      </c>
      <c r="O10" s="42">
        <v>12805</v>
      </c>
      <c r="P10" s="34">
        <f t="shared" si="8"/>
        <v>11071.243299325608</v>
      </c>
      <c r="Q10" s="34">
        <f t="shared" si="9"/>
        <v>283400.26</v>
      </c>
      <c r="R10" s="41">
        <v>2483</v>
      </c>
      <c r="S10" s="34">
        <f t="shared" si="10"/>
        <v>2146.8096143869961</v>
      </c>
      <c r="T10" s="34">
        <f t="shared" si="11"/>
        <v>54953.756000000001</v>
      </c>
      <c r="U10" s="42">
        <v>19580</v>
      </c>
      <c r="V10" s="34">
        <f t="shared" si="12"/>
        <v>16928.929621303821</v>
      </c>
      <c r="W10" s="34">
        <f t="shared" si="13"/>
        <v>433344.56000000006</v>
      </c>
      <c r="X10" s="37">
        <v>1.1532</v>
      </c>
      <c r="Y10" s="76">
        <v>1.1535500000000001</v>
      </c>
      <c r="Z10" s="37">
        <v>1.1566000000000001</v>
      </c>
      <c r="AA10" s="43">
        <v>25.59</v>
      </c>
      <c r="AB10" s="43">
        <v>22.132000000000001</v>
      </c>
    </row>
    <row r="11" spans="1:28" ht="13.5">
      <c r="A11" s="39">
        <v>8</v>
      </c>
      <c r="B11" s="40">
        <v>1</v>
      </c>
      <c r="C11" s="41">
        <v>6812</v>
      </c>
      <c r="D11" s="33">
        <f t="shared" si="0"/>
        <v>5879.5097531503534</v>
      </c>
      <c r="E11" s="34">
        <f t="shared" si="1"/>
        <v>150225.03599999999</v>
      </c>
      <c r="F11" s="41">
        <v>2103.5</v>
      </c>
      <c r="G11" s="34">
        <f t="shared" si="2"/>
        <v>1815.5532539271533</v>
      </c>
      <c r="H11" s="34">
        <f t="shared" si="3"/>
        <v>46388.485500000003</v>
      </c>
      <c r="I11" s="41">
        <v>1855</v>
      </c>
      <c r="J11" s="34">
        <f t="shared" si="4"/>
        <v>1601.0702572069738</v>
      </c>
      <c r="K11" s="34">
        <f t="shared" si="5"/>
        <v>40908.315000000002</v>
      </c>
      <c r="L11" s="41">
        <v>3235.5</v>
      </c>
      <c r="M11" s="34">
        <f t="shared" si="6"/>
        <v>2792.5945106162608</v>
      </c>
      <c r="N11" s="34">
        <f t="shared" si="7"/>
        <v>71352.481500000009</v>
      </c>
      <c r="O11" s="42">
        <v>12565</v>
      </c>
      <c r="P11" s="34">
        <f t="shared" si="8"/>
        <v>10844.985327118937</v>
      </c>
      <c r="Q11" s="34">
        <f t="shared" si="9"/>
        <v>277095.94500000001</v>
      </c>
      <c r="R11" s="41">
        <v>2499</v>
      </c>
      <c r="S11" s="34">
        <f t="shared" si="10"/>
        <v>2156.9135163127912</v>
      </c>
      <c r="T11" s="34">
        <f t="shared" si="11"/>
        <v>55110.447</v>
      </c>
      <c r="U11" s="42">
        <v>19550</v>
      </c>
      <c r="V11" s="34">
        <f t="shared" si="12"/>
        <v>16873.813222855169</v>
      </c>
      <c r="W11" s="34">
        <f t="shared" si="13"/>
        <v>431136.15</v>
      </c>
      <c r="X11" s="37">
        <v>1.1559999999999999</v>
      </c>
      <c r="Y11" s="76">
        <v>1.1556500000000001</v>
      </c>
      <c r="Z11" s="37">
        <v>1.1586000000000001</v>
      </c>
      <c r="AA11" s="43">
        <v>25.56</v>
      </c>
      <c r="AB11" s="43">
        <v>22.053000000000001</v>
      </c>
    </row>
    <row r="12" spans="1:28" ht="13.5">
      <c r="A12" s="39">
        <v>9</v>
      </c>
      <c r="B12" s="40">
        <v>1</v>
      </c>
      <c r="C12" s="41">
        <v>6777</v>
      </c>
      <c r="D12" s="33">
        <f t="shared" si="0"/>
        <v>5826.1691884456668</v>
      </c>
      <c r="E12" s="34">
        <f t="shared" si="1"/>
        <v>148782.258</v>
      </c>
      <c r="F12" s="41">
        <v>2078</v>
      </c>
      <c r="G12" s="34">
        <f t="shared" si="2"/>
        <v>1786.4511691884456</v>
      </c>
      <c r="H12" s="34">
        <f t="shared" si="3"/>
        <v>45620.412000000004</v>
      </c>
      <c r="I12" s="41">
        <v>1855</v>
      </c>
      <c r="J12" s="34">
        <f t="shared" si="4"/>
        <v>1594.738651994498</v>
      </c>
      <c r="K12" s="34">
        <f t="shared" si="5"/>
        <v>40724.67</v>
      </c>
      <c r="L12" s="41">
        <v>3232</v>
      </c>
      <c r="M12" s="34">
        <f t="shared" si="6"/>
        <v>2778.5419532324622</v>
      </c>
      <c r="N12" s="34">
        <f t="shared" si="7"/>
        <v>70955.328000000009</v>
      </c>
      <c r="O12" s="42">
        <v>12230</v>
      </c>
      <c r="P12" s="34">
        <f t="shared" si="8"/>
        <v>10514.099037138927</v>
      </c>
      <c r="Q12" s="34">
        <f t="shared" si="9"/>
        <v>268497.42</v>
      </c>
      <c r="R12" s="41">
        <v>2504</v>
      </c>
      <c r="S12" s="34">
        <f t="shared" si="10"/>
        <v>2152.6822558459421</v>
      </c>
      <c r="T12" s="34">
        <f t="shared" si="11"/>
        <v>54972.815999999999</v>
      </c>
      <c r="U12" s="42">
        <v>19475</v>
      </c>
      <c r="V12" s="34">
        <f t="shared" si="12"/>
        <v>16742.606602475928</v>
      </c>
      <c r="W12" s="34">
        <f t="shared" si="13"/>
        <v>427554.15</v>
      </c>
      <c r="X12" s="37">
        <v>1.1599999999999999</v>
      </c>
      <c r="Y12" s="76">
        <v>1.1599999999999999</v>
      </c>
      <c r="Z12" s="37">
        <v>1.1632</v>
      </c>
      <c r="AA12" s="43">
        <v>25.53</v>
      </c>
      <c r="AB12" s="43">
        <v>21.954000000000001</v>
      </c>
    </row>
    <row r="13" spans="1:28" ht="13.5">
      <c r="A13" s="39">
        <v>10</v>
      </c>
      <c r="B13" s="40">
        <v>1</v>
      </c>
      <c r="C13" s="41">
        <v>6797</v>
      </c>
      <c r="D13" s="33">
        <f t="shared" si="0"/>
        <v>5833.8340056647494</v>
      </c>
      <c r="E13" s="34">
        <f t="shared" si="1"/>
        <v>149010.63099999999</v>
      </c>
      <c r="F13" s="41">
        <v>2090</v>
      </c>
      <c r="G13" s="34">
        <f t="shared" si="2"/>
        <v>1793.8374388464508</v>
      </c>
      <c r="H13" s="34">
        <f t="shared" si="3"/>
        <v>45819.07</v>
      </c>
      <c r="I13" s="41">
        <v>1855</v>
      </c>
      <c r="J13" s="34">
        <f t="shared" si="4"/>
        <v>1592.1380139043858</v>
      </c>
      <c r="K13" s="34">
        <f t="shared" si="5"/>
        <v>40667.164999999994</v>
      </c>
      <c r="L13" s="41">
        <v>3289.5</v>
      </c>
      <c r="M13" s="34">
        <f t="shared" si="6"/>
        <v>2823.362801476268</v>
      </c>
      <c r="N13" s="34">
        <f t="shared" si="7"/>
        <v>72115.708499999993</v>
      </c>
      <c r="O13" s="42">
        <v>12285</v>
      </c>
      <c r="P13" s="34">
        <f t="shared" si="8"/>
        <v>10544.159299630932</v>
      </c>
      <c r="Q13" s="34">
        <f t="shared" si="9"/>
        <v>269324.05499999999</v>
      </c>
      <c r="R13" s="41">
        <v>2547</v>
      </c>
      <c r="S13" s="34">
        <f t="shared" si="10"/>
        <v>2186.0784482018712</v>
      </c>
      <c r="T13" s="34">
        <f t="shared" si="11"/>
        <v>55837.880999999994</v>
      </c>
      <c r="U13" s="42">
        <v>19700</v>
      </c>
      <c r="V13" s="34">
        <f t="shared" si="12"/>
        <v>16908.419878122048</v>
      </c>
      <c r="W13" s="34">
        <f t="shared" si="13"/>
        <v>431883.1</v>
      </c>
      <c r="X13" s="37">
        <v>1.1624000000000001</v>
      </c>
      <c r="Y13" s="76">
        <v>1.16195</v>
      </c>
      <c r="Z13" s="37">
        <v>1.1651</v>
      </c>
      <c r="AA13" s="43">
        <v>25.545000000000002</v>
      </c>
      <c r="AB13" s="43">
        <v>21.922999999999998</v>
      </c>
    </row>
    <row r="14" spans="1:28" ht="13.5">
      <c r="A14" s="39">
        <v>11</v>
      </c>
      <c r="B14" s="40"/>
      <c r="C14" s="41"/>
      <c r="D14" s="33" t="str">
        <f t="shared" si="0"/>
        <v/>
      </c>
      <c r="E14" s="34" t="s">
        <v>2</v>
      </c>
      <c r="F14" s="41"/>
      <c r="G14" s="34" t="str">
        <f t="shared" si="2"/>
        <v/>
      </c>
      <c r="H14" s="34" t="s">
        <v>2</v>
      </c>
      <c r="I14" s="41"/>
      <c r="J14" s="34" t="str">
        <f t="shared" si="4"/>
        <v/>
      </c>
      <c r="K14" s="34" t="s">
        <v>2</v>
      </c>
      <c r="L14" s="41"/>
      <c r="M14" s="34" t="str">
        <f t="shared" si="6"/>
        <v/>
      </c>
      <c r="N14" s="34" t="s">
        <v>2</v>
      </c>
      <c r="O14" s="42"/>
      <c r="P14" s="34" t="str">
        <f t="shared" si="8"/>
        <v/>
      </c>
      <c r="Q14" s="34" t="s">
        <v>2</v>
      </c>
      <c r="R14" s="41"/>
      <c r="S14" s="34" t="str">
        <f t="shared" si="10"/>
        <v/>
      </c>
      <c r="T14" s="34" t="s">
        <v>2</v>
      </c>
      <c r="U14" s="42"/>
      <c r="V14" s="34" t="str">
        <f t="shared" si="12"/>
        <v/>
      </c>
      <c r="W14" s="34" t="s">
        <v>2</v>
      </c>
      <c r="X14" s="37"/>
      <c r="Y14" s="76"/>
      <c r="Z14" s="37"/>
      <c r="AA14" s="43"/>
      <c r="AB14" s="43"/>
    </row>
    <row r="15" spans="1:28" ht="13.5">
      <c r="A15" s="39">
        <v>12</v>
      </c>
      <c r="B15" s="40"/>
      <c r="C15" s="41"/>
      <c r="D15" s="33" t="str">
        <f t="shared" si="0"/>
        <v/>
      </c>
      <c r="E15" s="34" t="s">
        <v>2</v>
      </c>
      <c r="F15" s="41"/>
      <c r="G15" s="34" t="str">
        <f t="shared" si="2"/>
        <v/>
      </c>
      <c r="H15" s="34" t="s">
        <v>2</v>
      </c>
      <c r="I15" s="41"/>
      <c r="J15" s="34" t="str">
        <f t="shared" si="4"/>
        <v/>
      </c>
      <c r="K15" s="34" t="s">
        <v>2</v>
      </c>
      <c r="L15" s="41"/>
      <c r="M15" s="34" t="str">
        <f t="shared" si="6"/>
        <v/>
      </c>
      <c r="N15" s="34" t="s">
        <v>2</v>
      </c>
      <c r="O15" s="42"/>
      <c r="P15" s="34" t="str">
        <f t="shared" si="8"/>
        <v/>
      </c>
      <c r="Q15" s="34" t="s">
        <v>2</v>
      </c>
      <c r="R15" s="41"/>
      <c r="S15" s="34" t="str">
        <f t="shared" si="10"/>
        <v/>
      </c>
      <c r="T15" s="34" t="s">
        <v>2</v>
      </c>
      <c r="U15" s="42"/>
      <c r="V15" s="34" t="str">
        <f t="shared" si="12"/>
        <v/>
      </c>
      <c r="W15" s="34" t="s">
        <v>2</v>
      </c>
      <c r="X15" s="37"/>
      <c r="Y15" s="76"/>
      <c r="Z15" s="37"/>
      <c r="AA15" s="43"/>
      <c r="AB15" s="43"/>
    </row>
    <row r="16" spans="1:28" ht="13.5">
      <c r="A16" s="39">
        <v>13</v>
      </c>
      <c r="B16" s="40">
        <v>1</v>
      </c>
      <c r="C16" s="41">
        <v>6768</v>
      </c>
      <c r="D16" s="33">
        <f t="shared" si="0"/>
        <v>5807.4480864939078</v>
      </c>
      <c r="E16" s="34">
        <f t="shared" si="1"/>
        <v>148415.47199999998</v>
      </c>
      <c r="F16" s="41">
        <v>2100</v>
      </c>
      <c r="G16" s="34">
        <f t="shared" si="2"/>
        <v>1801.9564098163721</v>
      </c>
      <c r="H16" s="34">
        <f t="shared" si="3"/>
        <v>46050.899999999994</v>
      </c>
      <c r="I16" s="41">
        <v>1850</v>
      </c>
      <c r="J16" s="34">
        <f t="shared" si="4"/>
        <v>1587.4377896001372</v>
      </c>
      <c r="K16" s="34">
        <f t="shared" si="5"/>
        <v>40568.649999999994</v>
      </c>
      <c r="L16" s="41">
        <v>3244</v>
      </c>
      <c r="M16" s="34">
        <f t="shared" si="6"/>
        <v>2783.5936159258622</v>
      </c>
      <c r="N16" s="34">
        <f t="shared" si="7"/>
        <v>71137.675999999992</v>
      </c>
      <c r="O16" s="42">
        <v>12280</v>
      </c>
      <c r="P16" s="34">
        <f t="shared" si="8"/>
        <v>10537.154625021452</v>
      </c>
      <c r="Q16" s="34">
        <f t="shared" si="9"/>
        <v>269288.12</v>
      </c>
      <c r="R16" s="41">
        <v>2502</v>
      </c>
      <c r="S16" s="34">
        <f t="shared" si="10"/>
        <v>2146.9023511240775</v>
      </c>
      <c r="T16" s="34">
        <f t="shared" si="11"/>
        <v>54866.357999999993</v>
      </c>
      <c r="U16" s="42">
        <v>19385</v>
      </c>
      <c r="V16" s="34">
        <f t="shared" si="12"/>
        <v>16633.773811566844</v>
      </c>
      <c r="W16" s="34">
        <f t="shared" si="13"/>
        <v>425093.66499999998</v>
      </c>
      <c r="X16" s="37">
        <v>1.1626000000000001</v>
      </c>
      <c r="Y16" s="76">
        <v>1.1625000000000001</v>
      </c>
      <c r="Z16" s="37">
        <v>1.1654</v>
      </c>
      <c r="AA16" s="43">
        <v>25.565000000000001</v>
      </c>
      <c r="AB16" s="43">
        <v>21.928999999999998</v>
      </c>
    </row>
    <row r="17" spans="1:28" ht="13.5">
      <c r="A17" s="39">
        <v>14</v>
      </c>
      <c r="B17" s="40">
        <v>1</v>
      </c>
      <c r="C17" s="41">
        <v>6822.5</v>
      </c>
      <c r="D17" s="33">
        <f t="shared" si="0"/>
        <v>5807.8658380863199</v>
      </c>
      <c r="E17" s="34">
        <f t="shared" si="1"/>
        <v>148498.53499999997</v>
      </c>
      <c r="F17" s="41">
        <v>2085</v>
      </c>
      <c r="G17" s="34">
        <f t="shared" si="2"/>
        <v>1774.9212564910188</v>
      </c>
      <c r="H17" s="34">
        <f t="shared" si="3"/>
        <v>45382.109999999993</v>
      </c>
      <c r="I17" s="41">
        <v>1850</v>
      </c>
      <c r="J17" s="34">
        <f t="shared" si="4"/>
        <v>1574.8701796203286</v>
      </c>
      <c r="K17" s="34">
        <f t="shared" si="5"/>
        <v>40267.1</v>
      </c>
      <c r="L17" s="41">
        <v>3224</v>
      </c>
      <c r="M17" s="34">
        <f t="shared" si="6"/>
        <v>2744.5305184302374</v>
      </c>
      <c r="N17" s="34">
        <f t="shared" si="7"/>
        <v>70173.583999999988</v>
      </c>
      <c r="O17" s="42">
        <v>12255</v>
      </c>
      <c r="P17" s="34">
        <f t="shared" si="8"/>
        <v>10432.450838511961</v>
      </c>
      <c r="Q17" s="34">
        <f t="shared" si="9"/>
        <v>266742.32999999996</v>
      </c>
      <c r="R17" s="41">
        <v>2477</v>
      </c>
      <c r="S17" s="34">
        <f t="shared" si="10"/>
        <v>2108.6234783348937</v>
      </c>
      <c r="T17" s="34">
        <f t="shared" si="11"/>
        <v>53914.381999999998</v>
      </c>
      <c r="U17" s="42">
        <v>19550</v>
      </c>
      <c r="V17" s="34">
        <f t="shared" si="12"/>
        <v>16642.547033285093</v>
      </c>
      <c r="W17" s="34">
        <f t="shared" si="13"/>
        <v>425525.3</v>
      </c>
      <c r="X17" s="37">
        <v>1.1715</v>
      </c>
      <c r="Y17" s="76">
        <v>1.1715</v>
      </c>
      <c r="Z17" s="37">
        <v>1.1747000000000001</v>
      </c>
      <c r="AA17" s="43">
        <v>25.565000000000001</v>
      </c>
      <c r="AB17" s="43">
        <v>21.765999999999998</v>
      </c>
    </row>
    <row r="18" spans="1:28" ht="13.5">
      <c r="A18" s="39">
        <v>15</v>
      </c>
      <c r="B18" s="40">
        <v>1</v>
      </c>
      <c r="C18" s="41">
        <v>6715.5</v>
      </c>
      <c r="D18" s="33">
        <f t="shared" si="0"/>
        <v>5673.3124947199458</v>
      </c>
      <c r="E18" s="34">
        <f t="shared" si="1"/>
        <v>145618.902</v>
      </c>
      <c r="F18" s="41">
        <v>2082</v>
      </c>
      <c r="G18" s="34">
        <f t="shared" si="2"/>
        <v>1758.8916110500973</v>
      </c>
      <c r="H18" s="34">
        <f t="shared" si="3"/>
        <v>45146.088000000003</v>
      </c>
      <c r="I18" s="41">
        <v>1850</v>
      </c>
      <c r="J18" s="34">
        <f t="shared" si="4"/>
        <v>1562.8960040550814</v>
      </c>
      <c r="K18" s="34">
        <f t="shared" si="5"/>
        <v>40115.4</v>
      </c>
      <c r="L18" s="41">
        <v>3190.5</v>
      </c>
      <c r="M18" s="34">
        <f t="shared" si="6"/>
        <v>2695.3620005068851</v>
      </c>
      <c r="N18" s="34">
        <f t="shared" si="7"/>
        <v>69182.802000000011</v>
      </c>
      <c r="O18" s="42">
        <v>11580</v>
      </c>
      <c r="P18" s="34">
        <f t="shared" si="8"/>
        <v>9782.8841767339691</v>
      </c>
      <c r="Q18" s="34">
        <f t="shared" si="9"/>
        <v>251100.72</v>
      </c>
      <c r="R18" s="41">
        <v>2420</v>
      </c>
      <c r="S18" s="34">
        <f t="shared" si="10"/>
        <v>2044.4369350342147</v>
      </c>
      <c r="T18" s="34">
        <f t="shared" si="11"/>
        <v>52475.280000000006</v>
      </c>
      <c r="U18" s="42">
        <v>19590</v>
      </c>
      <c r="V18" s="34">
        <f t="shared" si="12"/>
        <v>16549.801469967053</v>
      </c>
      <c r="W18" s="34">
        <f t="shared" si="13"/>
        <v>424789.56</v>
      </c>
      <c r="X18" s="37">
        <v>1.181</v>
      </c>
      <c r="Y18" s="76">
        <v>1.18055</v>
      </c>
      <c r="Z18" s="37">
        <v>1.1837</v>
      </c>
      <c r="AA18" s="43">
        <v>25.67</v>
      </c>
      <c r="AB18" s="43">
        <v>21.684000000000001</v>
      </c>
    </row>
    <row r="19" spans="1:28" ht="13.5">
      <c r="A19" s="39">
        <v>16</v>
      </c>
      <c r="B19" s="40">
        <v>1</v>
      </c>
      <c r="C19" s="41">
        <v>6764</v>
      </c>
      <c r="D19" s="33">
        <f t="shared" ref="D19:D34" si="14">IF(C19=0,"",C19/Z19)</f>
        <v>5751.2116316639749</v>
      </c>
      <c r="E19" s="34">
        <f t="shared" si="1"/>
        <v>146859.96799999999</v>
      </c>
      <c r="F19" s="41">
        <v>2106</v>
      </c>
      <c r="G19" s="34">
        <f t="shared" si="2"/>
        <v>1790.6640591786413</v>
      </c>
      <c r="H19" s="34">
        <f t="shared" si="3"/>
        <v>45725.472000000002</v>
      </c>
      <c r="I19" s="41">
        <v>1850</v>
      </c>
      <c r="J19" s="34">
        <f t="shared" si="4"/>
        <v>1572.9954935804778</v>
      </c>
      <c r="K19" s="34">
        <f t="shared" si="5"/>
        <v>40167.199999999997</v>
      </c>
      <c r="L19" s="41">
        <v>3206</v>
      </c>
      <c r="M19" s="34">
        <f t="shared" si="6"/>
        <v>2725.9586769832499</v>
      </c>
      <c r="N19" s="34">
        <f t="shared" si="7"/>
        <v>69608.672000000006</v>
      </c>
      <c r="O19" s="42">
        <v>11570</v>
      </c>
      <c r="P19" s="34">
        <f t="shared" si="8"/>
        <v>9837.5988436357457</v>
      </c>
      <c r="Q19" s="34">
        <f t="shared" si="9"/>
        <v>251207.84</v>
      </c>
      <c r="R19" s="41">
        <v>2424</v>
      </c>
      <c r="S19" s="34">
        <f t="shared" si="10"/>
        <v>2061.04923050761</v>
      </c>
      <c r="T19" s="34">
        <f t="shared" si="11"/>
        <v>52629.887999999999</v>
      </c>
      <c r="U19" s="42">
        <v>19750</v>
      </c>
      <c r="V19" s="34">
        <f t="shared" si="12"/>
        <v>16792.789728764561</v>
      </c>
      <c r="W19" s="34">
        <f t="shared" si="13"/>
        <v>428812</v>
      </c>
      <c r="X19" s="37">
        <v>1.1740999999999999</v>
      </c>
      <c r="Y19" s="76">
        <v>1.1731</v>
      </c>
      <c r="Z19" s="37">
        <v>1.1760999999999999</v>
      </c>
      <c r="AA19" s="43">
        <v>25.56</v>
      </c>
      <c r="AB19" s="43">
        <v>21.712</v>
      </c>
    </row>
    <row r="20" spans="1:28" ht="13.5">
      <c r="A20" s="39">
        <v>17</v>
      </c>
      <c r="B20" s="40">
        <v>1</v>
      </c>
      <c r="C20" s="41">
        <v>6728.5</v>
      </c>
      <c r="D20" s="33">
        <f t="shared" si="14"/>
        <v>5705.9871099050206</v>
      </c>
      <c r="E20" s="34">
        <f t="shared" si="1"/>
        <v>146089.19200000001</v>
      </c>
      <c r="F20" s="41">
        <v>2077</v>
      </c>
      <c r="G20" s="34">
        <f t="shared" si="2"/>
        <v>1761.3636363636363</v>
      </c>
      <c r="H20" s="34">
        <f t="shared" si="3"/>
        <v>45095.824000000001</v>
      </c>
      <c r="I20" s="41">
        <v>1850</v>
      </c>
      <c r="J20" s="34">
        <f t="shared" si="4"/>
        <v>1568.8602442333786</v>
      </c>
      <c r="K20" s="34">
        <f t="shared" si="5"/>
        <v>40167.199999999997</v>
      </c>
      <c r="L20" s="41">
        <v>3199.5</v>
      </c>
      <c r="M20" s="34">
        <f t="shared" si="6"/>
        <v>2713.2801899592946</v>
      </c>
      <c r="N20" s="34">
        <f t="shared" si="7"/>
        <v>69467.543999999994</v>
      </c>
      <c r="O20" s="42">
        <v>11470</v>
      </c>
      <c r="P20" s="34">
        <f t="shared" si="8"/>
        <v>9726.9335142469463</v>
      </c>
      <c r="Q20" s="34">
        <f t="shared" si="9"/>
        <v>249036.63999999998</v>
      </c>
      <c r="R20" s="41">
        <v>2409</v>
      </c>
      <c r="S20" s="34">
        <f t="shared" si="10"/>
        <v>2042.9104477611941</v>
      </c>
      <c r="T20" s="34">
        <f t="shared" si="11"/>
        <v>52304.207999999999</v>
      </c>
      <c r="U20" s="42">
        <v>19560</v>
      </c>
      <c r="V20" s="34">
        <f t="shared" si="12"/>
        <v>16587.51696065129</v>
      </c>
      <c r="W20" s="34">
        <f t="shared" si="13"/>
        <v>424686.72</v>
      </c>
      <c r="X20" s="37">
        <v>1.1765000000000001</v>
      </c>
      <c r="Y20" s="76">
        <v>1.1761999999999999</v>
      </c>
      <c r="Z20" s="37">
        <v>1.1792</v>
      </c>
      <c r="AA20" s="43">
        <v>25.56</v>
      </c>
      <c r="AB20" s="43">
        <v>21.712</v>
      </c>
    </row>
    <row r="21" spans="1:28" ht="13.5">
      <c r="A21" s="39">
        <v>18</v>
      </c>
      <c r="B21" s="40"/>
      <c r="C21" s="41"/>
      <c r="D21" s="33" t="str">
        <f t="shared" si="14"/>
        <v/>
      </c>
      <c r="E21" s="34" t="s">
        <v>2</v>
      </c>
      <c r="F21" s="41"/>
      <c r="G21" s="34" t="str">
        <f t="shared" si="2"/>
        <v/>
      </c>
      <c r="H21" s="34" t="s">
        <v>2</v>
      </c>
      <c r="I21" s="41"/>
      <c r="J21" s="34" t="str">
        <f t="shared" si="4"/>
        <v/>
      </c>
      <c r="K21" s="34" t="s">
        <v>2</v>
      </c>
      <c r="L21" s="41"/>
      <c r="M21" s="34" t="str">
        <f t="shared" si="6"/>
        <v/>
      </c>
      <c r="N21" s="34" t="s">
        <v>2</v>
      </c>
      <c r="O21" s="42"/>
      <c r="P21" s="34" t="str">
        <f t="shared" si="8"/>
        <v/>
      </c>
      <c r="Q21" s="34" t="s">
        <v>2</v>
      </c>
      <c r="R21" s="41"/>
      <c r="S21" s="34" t="str">
        <f t="shared" si="10"/>
        <v/>
      </c>
      <c r="T21" s="34" t="s">
        <v>2</v>
      </c>
      <c r="U21" s="42"/>
      <c r="V21" s="34" t="str">
        <f t="shared" si="12"/>
        <v/>
      </c>
      <c r="W21" s="34" t="s">
        <v>2</v>
      </c>
      <c r="X21" s="37"/>
      <c r="Y21" s="76"/>
      <c r="Z21" s="37"/>
      <c r="AA21" s="43"/>
      <c r="AB21" s="43"/>
    </row>
    <row r="22" spans="1:28" ht="13.5">
      <c r="A22" s="39">
        <v>19</v>
      </c>
      <c r="B22" s="40"/>
      <c r="C22" s="41"/>
      <c r="D22" s="33" t="str">
        <f t="shared" si="14"/>
        <v/>
      </c>
      <c r="E22" s="34" t="s">
        <v>2</v>
      </c>
      <c r="F22" s="41"/>
      <c r="G22" s="34" t="str">
        <f t="shared" si="2"/>
        <v/>
      </c>
      <c r="H22" s="34" t="s">
        <v>2</v>
      </c>
      <c r="I22" s="41"/>
      <c r="J22" s="34" t="str">
        <f t="shared" si="4"/>
        <v/>
      </c>
      <c r="K22" s="34" t="s">
        <v>2</v>
      </c>
      <c r="L22" s="41"/>
      <c r="M22" s="34" t="str">
        <f t="shared" si="6"/>
        <v/>
      </c>
      <c r="N22" s="34" t="s">
        <v>2</v>
      </c>
      <c r="O22" s="42"/>
      <c r="P22" s="34" t="str">
        <f t="shared" si="8"/>
        <v/>
      </c>
      <c r="Q22" s="34" t="s">
        <v>2</v>
      </c>
      <c r="R22" s="41"/>
      <c r="S22" s="34" t="str">
        <f t="shared" si="10"/>
        <v/>
      </c>
      <c r="T22" s="34" t="s">
        <v>2</v>
      </c>
      <c r="U22" s="42"/>
      <c r="V22" s="34" t="str">
        <f t="shared" si="12"/>
        <v/>
      </c>
      <c r="W22" s="34" t="s">
        <v>2</v>
      </c>
      <c r="X22" s="37"/>
      <c r="Y22" s="76"/>
      <c r="Z22" s="37"/>
      <c r="AA22" s="43"/>
      <c r="AB22" s="43"/>
    </row>
    <row r="23" spans="1:28" ht="13.5">
      <c r="A23" s="39">
        <v>20</v>
      </c>
      <c r="B23" s="40">
        <v>1</v>
      </c>
      <c r="C23" s="41">
        <v>6752</v>
      </c>
      <c r="D23" s="33">
        <f t="shared" si="14"/>
        <v>5730.2893999830267</v>
      </c>
      <c r="E23" s="34">
        <f t="shared" si="1"/>
        <v>146525.152</v>
      </c>
      <c r="F23" s="41">
        <v>2067.5</v>
      </c>
      <c r="G23" s="34">
        <f t="shared" si="2"/>
        <v>1754.6465246541629</v>
      </c>
      <c r="H23" s="34">
        <f t="shared" si="3"/>
        <v>44866.817500000005</v>
      </c>
      <c r="I23" s="41">
        <v>1845</v>
      </c>
      <c r="J23" s="34">
        <f t="shared" si="4"/>
        <v>1565.8151574301962</v>
      </c>
      <c r="K23" s="34">
        <f t="shared" si="5"/>
        <v>40038.345000000001</v>
      </c>
      <c r="L23" s="41">
        <v>3199.5</v>
      </c>
      <c r="M23" s="34">
        <f t="shared" si="6"/>
        <v>2715.3526266655354</v>
      </c>
      <c r="N23" s="34">
        <f t="shared" si="7"/>
        <v>69432.349499999997</v>
      </c>
      <c r="O23" s="42">
        <v>11510</v>
      </c>
      <c r="P23" s="34">
        <f t="shared" si="8"/>
        <v>9768.3102775184598</v>
      </c>
      <c r="Q23" s="34">
        <f t="shared" si="9"/>
        <v>249778.51</v>
      </c>
      <c r="R23" s="41">
        <v>2429.5</v>
      </c>
      <c r="S23" s="34">
        <f t="shared" si="10"/>
        <v>2061.8687940252908</v>
      </c>
      <c r="T23" s="34">
        <f t="shared" si="11"/>
        <v>52722.5795</v>
      </c>
      <c r="U23" s="42">
        <v>19555</v>
      </c>
      <c r="V23" s="34">
        <f t="shared" si="12"/>
        <v>16595.94330815582</v>
      </c>
      <c r="W23" s="34">
        <f t="shared" si="13"/>
        <v>424363.05499999999</v>
      </c>
      <c r="X23" s="37">
        <v>1.1751</v>
      </c>
      <c r="Y23" s="76">
        <v>1.1750499999999999</v>
      </c>
      <c r="Z23" s="37">
        <v>1.1782999999999999</v>
      </c>
      <c r="AA23" s="43">
        <v>25.565000000000001</v>
      </c>
      <c r="AB23" s="43">
        <v>21.701000000000001</v>
      </c>
    </row>
    <row r="24" spans="1:28" ht="13.5">
      <c r="A24" s="39">
        <v>21</v>
      </c>
      <c r="B24" s="40">
        <v>1</v>
      </c>
      <c r="C24" s="41">
        <v>6828</v>
      </c>
      <c r="D24" s="33">
        <f t="shared" si="14"/>
        <v>5827.4302295809512</v>
      </c>
      <c r="E24" s="34">
        <f t="shared" si="1"/>
        <v>148788.948</v>
      </c>
      <c r="F24" s="41">
        <v>2062</v>
      </c>
      <c r="G24" s="34">
        <f t="shared" si="2"/>
        <v>1759.8361355295724</v>
      </c>
      <c r="H24" s="34">
        <f t="shared" si="3"/>
        <v>44933.042000000001</v>
      </c>
      <c r="I24" s="41">
        <v>1845</v>
      </c>
      <c r="J24" s="34">
        <f t="shared" si="4"/>
        <v>1574.6351455150636</v>
      </c>
      <c r="K24" s="34">
        <f t="shared" si="5"/>
        <v>40204.395000000004</v>
      </c>
      <c r="L24" s="41">
        <v>3205.5</v>
      </c>
      <c r="M24" s="34">
        <f t="shared" si="6"/>
        <v>2735.768541435521</v>
      </c>
      <c r="N24" s="34">
        <f t="shared" si="7"/>
        <v>69851.050499999998</v>
      </c>
      <c r="O24" s="42">
        <v>11605</v>
      </c>
      <c r="P24" s="34">
        <f t="shared" si="8"/>
        <v>9904.4123922505769</v>
      </c>
      <c r="Q24" s="34">
        <f t="shared" si="9"/>
        <v>252884.55499999999</v>
      </c>
      <c r="R24" s="41">
        <v>2460.5</v>
      </c>
      <c r="S24" s="34">
        <f t="shared" si="10"/>
        <v>2099.9402577451565</v>
      </c>
      <c r="T24" s="34">
        <f t="shared" si="11"/>
        <v>53616.755499999999</v>
      </c>
      <c r="U24" s="42">
        <v>19550</v>
      </c>
      <c r="V24" s="34">
        <f t="shared" si="12"/>
        <v>16685.158316975336</v>
      </c>
      <c r="W24" s="34">
        <f t="shared" si="13"/>
        <v>426014.05</v>
      </c>
      <c r="X24" s="37">
        <v>1.1688000000000001</v>
      </c>
      <c r="Y24" s="76">
        <v>1.1688000000000001</v>
      </c>
      <c r="Z24" s="37">
        <v>1.1717</v>
      </c>
      <c r="AA24" s="43">
        <v>25.53</v>
      </c>
      <c r="AB24" s="43">
        <v>21.791</v>
      </c>
    </row>
    <row r="25" spans="1:28" ht="13.5">
      <c r="A25" s="39">
        <v>22</v>
      </c>
      <c r="B25" s="40">
        <v>1</v>
      </c>
      <c r="C25" s="41">
        <v>6872.5</v>
      </c>
      <c r="D25" s="33">
        <f t="shared" si="14"/>
        <v>5852.4227199182496</v>
      </c>
      <c r="E25" s="34">
        <f t="shared" si="1"/>
        <v>148975.1825</v>
      </c>
      <c r="F25" s="41">
        <v>2085</v>
      </c>
      <c r="G25" s="34">
        <f t="shared" si="2"/>
        <v>1775.5258451843654</v>
      </c>
      <c r="H25" s="34">
        <f t="shared" si="3"/>
        <v>45196.544999999998</v>
      </c>
      <c r="I25" s="41">
        <v>1840</v>
      </c>
      <c r="J25" s="34">
        <f t="shared" si="4"/>
        <v>1566.8909137358428</v>
      </c>
      <c r="K25" s="34">
        <f t="shared" si="5"/>
        <v>39885.68</v>
      </c>
      <c r="L25" s="41">
        <v>3271.5</v>
      </c>
      <c r="M25" s="34">
        <f t="shared" si="6"/>
        <v>2785.9150131993529</v>
      </c>
      <c r="N25" s="34">
        <f t="shared" si="7"/>
        <v>70916.305500000002</v>
      </c>
      <c r="O25" s="42">
        <v>11730</v>
      </c>
      <c r="P25" s="34">
        <f t="shared" si="8"/>
        <v>9988.9295750659985</v>
      </c>
      <c r="Q25" s="34">
        <f t="shared" si="9"/>
        <v>254271.21</v>
      </c>
      <c r="R25" s="41">
        <v>2459.5</v>
      </c>
      <c r="S25" s="34">
        <f t="shared" si="10"/>
        <v>2094.4392403985353</v>
      </c>
      <c r="T25" s="34">
        <f t="shared" si="11"/>
        <v>53314.5815</v>
      </c>
      <c r="U25" s="42">
        <v>19415</v>
      </c>
      <c r="V25" s="34">
        <f t="shared" si="12"/>
        <v>16533.253853359449</v>
      </c>
      <c r="W25" s="34">
        <f t="shared" si="13"/>
        <v>420858.95500000002</v>
      </c>
      <c r="X25" s="37">
        <v>1.1718999999999999</v>
      </c>
      <c r="Y25" s="76">
        <v>1.1711499999999999</v>
      </c>
      <c r="Z25" s="37">
        <v>1.1742999999999999</v>
      </c>
      <c r="AA25" s="43">
        <v>25.47</v>
      </c>
      <c r="AB25" s="43">
        <v>21.677</v>
      </c>
    </row>
    <row r="26" spans="1:28" ht="13.5">
      <c r="A26" s="39">
        <v>23</v>
      </c>
      <c r="B26" s="40">
        <v>1</v>
      </c>
      <c r="C26" s="41">
        <v>6895.5</v>
      </c>
      <c r="D26" s="33">
        <f t="shared" si="14"/>
        <v>5821.9351570415402</v>
      </c>
      <c r="E26" s="34">
        <f t="shared" si="1"/>
        <v>148163.6085</v>
      </c>
      <c r="F26" s="41">
        <v>2090</v>
      </c>
      <c r="G26" s="34">
        <f t="shared" si="2"/>
        <v>1764.6065518405946</v>
      </c>
      <c r="H26" s="34">
        <f t="shared" si="3"/>
        <v>44907.829999999994</v>
      </c>
      <c r="I26" s="41">
        <v>1840</v>
      </c>
      <c r="J26" s="34">
        <f t="shared" si="4"/>
        <v>1553.5292131036813</v>
      </c>
      <c r="K26" s="34">
        <f t="shared" si="5"/>
        <v>39536.079999999994</v>
      </c>
      <c r="L26" s="41">
        <v>3263</v>
      </c>
      <c r="M26" s="34">
        <f t="shared" si="6"/>
        <v>2754.9814251941916</v>
      </c>
      <c r="N26" s="34">
        <f t="shared" si="7"/>
        <v>70112.080999999991</v>
      </c>
      <c r="O26" s="42">
        <v>11625</v>
      </c>
      <c r="P26" s="34">
        <f t="shared" si="8"/>
        <v>9815.0962512664646</v>
      </c>
      <c r="Q26" s="34">
        <f t="shared" si="9"/>
        <v>249786.37499999997</v>
      </c>
      <c r="R26" s="41">
        <v>2437</v>
      </c>
      <c r="S26" s="34">
        <f t="shared" si="10"/>
        <v>2057.58189800743</v>
      </c>
      <c r="T26" s="34">
        <f t="shared" si="11"/>
        <v>52363.818999999996</v>
      </c>
      <c r="U26" s="42">
        <v>19410</v>
      </c>
      <c r="V26" s="34">
        <f t="shared" si="12"/>
        <v>16388.044579533944</v>
      </c>
      <c r="W26" s="34">
        <f t="shared" si="13"/>
        <v>417062.67</v>
      </c>
      <c r="X26" s="37">
        <v>1.1818</v>
      </c>
      <c r="Y26" s="76">
        <v>1.1813</v>
      </c>
      <c r="Z26" s="37">
        <v>1.1843999999999999</v>
      </c>
      <c r="AA26" s="43">
        <v>25.46</v>
      </c>
      <c r="AB26" s="43">
        <v>21.486999999999998</v>
      </c>
    </row>
    <row r="27" spans="1:28" ht="13.5">
      <c r="A27" s="39">
        <v>24</v>
      </c>
      <c r="B27" s="40">
        <v>1</v>
      </c>
      <c r="C27" s="41">
        <v>6967.5</v>
      </c>
      <c r="D27" s="33">
        <f t="shared" si="14"/>
        <v>5867.8625568468924</v>
      </c>
      <c r="E27" s="34">
        <f t="shared" si="1"/>
        <v>149048.76</v>
      </c>
      <c r="F27" s="41">
        <v>2104</v>
      </c>
      <c r="G27" s="34">
        <f t="shared" si="2"/>
        <v>1771.9386895738589</v>
      </c>
      <c r="H27" s="34">
        <f t="shared" si="3"/>
        <v>45008.767999999996</v>
      </c>
      <c r="I27" s="41">
        <v>1825</v>
      </c>
      <c r="J27" s="34">
        <f t="shared" si="4"/>
        <v>1536.9715344450058</v>
      </c>
      <c r="K27" s="34">
        <f t="shared" si="5"/>
        <v>39040.400000000001</v>
      </c>
      <c r="L27" s="41">
        <v>3271.5</v>
      </c>
      <c r="M27" s="34">
        <f t="shared" si="6"/>
        <v>2755.1793835270337</v>
      </c>
      <c r="N27" s="34">
        <f t="shared" si="7"/>
        <v>69983.928</v>
      </c>
      <c r="O27" s="42">
        <v>12015</v>
      </c>
      <c r="P27" s="34">
        <f t="shared" si="8"/>
        <v>10118.746841839313</v>
      </c>
      <c r="Q27" s="34">
        <f t="shared" si="9"/>
        <v>257024.88</v>
      </c>
      <c r="R27" s="41">
        <v>2480.5</v>
      </c>
      <c r="S27" s="34">
        <f t="shared" si="10"/>
        <v>2089.0180225703216</v>
      </c>
      <c r="T27" s="34">
        <f t="shared" si="11"/>
        <v>53062.856</v>
      </c>
      <c r="U27" s="42">
        <v>19650</v>
      </c>
      <c r="V27" s="34">
        <f t="shared" si="12"/>
        <v>16548.762001010611</v>
      </c>
      <c r="W27" s="34">
        <f t="shared" si="13"/>
        <v>420352.8</v>
      </c>
      <c r="X27" s="37">
        <v>1.1847000000000001</v>
      </c>
      <c r="Y27" s="76">
        <v>1.1842999999999999</v>
      </c>
      <c r="Z27" s="37">
        <v>1.1874</v>
      </c>
      <c r="AA27" s="43">
        <v>25.41</v>
      </c>
      <c r="AB27" s="43">
        <v>21.391999999999999</v>
      </c>
    </row>
    <row r="28" spans="1:28" ht="13.5">
      <c r="A28" s="39">
        <v>25</v>
      </c>
      <c r="B28" s="40"/>
      <c r="C28" s="41"/>
      <c r="D28" s="33" t="str">
        <f t="shared" si="14"/>
        <v/>
      </c>
      <c r="E28" s="34" t="s">
        <v>2</v>
      </c>
      <c r="F28" s="41"/>
      <c r="G28" s="34" t="str">
        <f t="shared" si="2"/>
        <v/>
      </c>
      <c r="H28" s="34" t="s">
        <v>2</v>
      </c>
      <c r="I28" s="41"/>
      <c r="J28" s="34" t="str">
        <f t="shared" si="4"/>
        <v/>
      </c>
      <c r="K28" s="34" t="s">
        <v>2</v>
      </c>
      <c r="L28" s="41"/>
      <c r="M28" s="34" t="str">
        <f t="shared" si="6"/>
        <v/>
      </c>
      <c r="N28" s="34" t="s">
        <v>2</v>
      </c>
      <c r="O28" s="42"/>
      <c r="P28" s="34" t="str">
        <f t="shared" si="8"/>
        <v/>
      </c>
      <c r="Q28" s="34" t="s">
        <v>2</v>
      </c>
      <c r="R28" s="41"/>
      <c r="S28" s="34" t="str">
        <f t="shared" si="10"/>
        <v/>
      </c>
      <c r="T28" s="34" t="s">
        <v>2</v>
      </c>
      <c r="U28" s="42"/>
      <c r="V28" s="34" t="str">
        <f t="shared" si="12"/>
        <v/>
      </c>
      <c r="W28" s="34" t="s">
        <v>2</v>
      </c>
      <c r="X28" s="37"/>
      <c r="Y28" s="76"/>
      <c r="Z28" s="37"/>
      <c r="AA28" s="43"/>
      <c r="AB28" s="43"/>
    </row>
    <row r="29" spans="1:28" ht="13.5">
      <c r="A29" s="39">
        <v>26</v>
      </c>
      <c r="B29" s="40"/>
      <c r="C29" s="41"/>
      <c r="D29" s="33" t="str">
        <f t="shared" si="14"/>
        <v/>
      </c>
      <c r="E29" s="34" t="s">
        <v>2</v>
      </c>
      <c r="F29" s="41"/>
      <c r="G29" s="34" t="str">
        <f t="shared" si="2"/>
        <v/>
      </c>
      <c r="H29" s="34" t="s">
        <v>2</v>
      </c>
      <c r="I29" s="41"/>
      <c r="J29" s="34" t="str">
        <f t="shared" si="4"/>
        <v/>
      </c>
      <c r="K29" s="34" t="s">
        <v>2</v>
      </c>
      <c r="L29" s="41"/>
      <c r="M29" s="34" t="str">
        <f t="shared" si="6"/>
        <v/>
      </c>
      <c r="N29" s="34" t="s">
        <v>2</v>
      </c>
      <c r="O29" s="42"/>
      <c r="P29" s="34" t="str">
        <f t="shared" si="8"/>
        <v/>
      </c>
      <c r="Q29" s="34" t="s">
        <v>2</v>
      </c>
      <c r="R29" s="41"/>
      <c r="S29" s="34" t="str">
        <f t="shared" si="10"/>
        <v/>
      </c>
      <c r="T29" s="34" t="s">
        <v>2</v>
      </c>
      <c r="U29" s="42"/>
      <c r="V29" s="34" t="str">
        <f t="shared" si="12"/>
        <v/>
      </c>
      <c r="W29" s="34" t="s">
        <v>2</v>
      </c>
      <c r="X29" s="37"/>
      <c r="Y29" s="76"/>
      <c r="Z29" s="37"/>
      <c r="AA29" s="43"/>
      <c r="AB29" s="43"/>
    </row>
    <row r="30" spans="1:28" ht="13.5">
      <c r="A30" s="39">
        <v>27</v>
      </c>
      <c r="B30" s="40">
        <v>1</v>
      </c>
      <c r="C30" s="41">
        <v>6892</v>
      </c>
      <c r="D30" s="33">
        <f t="shared" si="14"/>
        <v>5770.7443690864948</v>
      </c>
      <c r="E30" s="34">
        <f t="shared" si="1"/>
        <v>146654.86799999999</v>
      </c>
      <c r="F30" s="41">
        <v>2109.5</v>
      </c>
      <c r="G30" s="34">
        <f t="shared" si="2"/>
        <v>1766.3066231265177</v>
      </c>
      <c r="H30" s="34">
        <f t="shared" si="3"/>
        <v>44888.050499999998</v>
      </c>
      <c r="I30" s="41">
        <v>1825</v>
      </c>
      <c r="J30" s="34">
        <f t="shared" si="4"/>
        <v>1528.0917692372102</v>
      </c>
      <c r="K30" s="34">
        <f t="shared" si="5"/>
        <v>38834.175000000003</v>
      </c>
      <c r="L30" s="41">
        <v>3224</v>
      </c>
      <c r="M30" s="34">
        <f t="shared" si="6"/>
        <v>2699.4892405593237</v>
      </c>
      <c r="N30" s="34">
        <f t="shared" si="7"/>
        <v>68603.495999999999</v>
      </c>
      <c r="O30" s="42">
        <v>11600</v>
      </c>
      <c r="P30" s="34">
        <f t="shared" si="8"/>
        <v>9712.8024784392546</v>
      </c>
      <c r="Q30" s="34">
        <f t="shared" si="9"/>
        <v>246836.4</v>
      </c>
      <c r="R30" s="41">
        <v>2452</v>
      </c>
      <c r="S30" s="34">
        <f t="shared" si="10"/>
        <v>2053.0854894080217</v>
      </c>
      <c r="T30" s="34">
        <f t="shared" si="11"/>
        <v>52176.108</v>
      </c>
      <c r="U30" s="42">
        <v>19525</v>
      </c>
      <c r="V30" s="34">
        <f t="shared" si="12"/>
        <v>16348.488654441933</v>
      </c>
      <c r="W30" s="34">
        <f t="shared" si="13"/>
        <v>415472.47499999998</v>
      </c>
      <c r="X30" s="37">
        <v>1.1921999999999999</v>
      </c>
      <c r="Y30" s="76">
        <v>1.1914</v>
      </c>
      <c r="Z30" s="37">
        <v>1.1942999999999999</v>
      </c>
      <c r="AA30" s="43">
        <v>25.43</v>
      </c>
      <c r="AB30" s="43">
        <v>21.279</v>
      </c>
    </row>
    <row r="31" spans="1:28" ht="13.5">
      <c r="A31" s="39">
        <v>28</v>
      </c>
      <c r="B31" s="40">
        <v>1</v>
      </c>
      <c r="C31" s="41">
        <v>6800</v>
      </c>
      <c r="D31" s="33">
        <f t="shared" si="14"/>
        <v>5723.9057239057238</v>
      </c>
      <c r="E31" s="34">
        <f t="shared" si="1"/>
        <v>145642.4</v>
      </c>
      <c r="F31" s="41">
        <v>2100</v>
      </c>
      <c r="G31" s="34">
        <f t="shared" si="2"/>
        <v>1767.6767676767677</v>
      </c>
      <c r="H31" s="34">
        <f t="shared" si="3"/>
        <v>44977.799999999996</v>
      </c>
      <c r="I31" s="41">
        <v>1865</v>
      </c>
      <c r="J31" s="34">
        <f t="shared" si="4"/>
        <v>1569.8653198653199</v>
      </c>
      <c r="K31" s="34">
        <f t="shared" si="5"/>
        <v>39944.57</v>
      </c>
      <c r="L31" s="41">
        <v>3178</v>
      </c>
      <c r="M31" s="34">
        <f t="shared" si="6"/>
        <v>2675.0841750841751</v>
      </c>
      <c r="N31" s="34">
        <f t="shared" si="7"/>
        <v>68066.403999999995</v>
      </c>
      <c r="O31" s="42">
        <v>11400</v>
      </c>
      <c r="P31" s="34">
        <f t="shared" si="8"/>
        <v>9595.9595959595972</v>
      </c>
      <c r="Q31" s="34">
        <f t="shared" si="9"/>
        <v>244165.19999999998</v>
      </c>
      <c r="R31" s="41">
        <v>2445</v>
      </c>
      <c r="S31" s="34">
        <f t="shared" si="10"/>
        <v>2058.0808080808083</v>
      </c>
      <c r="T31" s="34">
        <f t="shared" si="11"/>
        <v>52367.009999999995</v>
      </c>
      <c r="U31" s="42">
        <v>19595</v>
      </c>
      <c r="V31" s="34">
        <f t="shared" si="12"/>
        <v>16494.107744107743</v>
      </c>
      <c r="W31" s="34">
        <f t="shared" si="13"/>
        <v>419685.70999999996</v>
      </c>
      <c r="X31" s="37">
        <v>1.1858</v>
      </c>
      <c r="Y31" s="76">
        <v>1.1850499999999999</v>
      </c>
      <c r="Z31" s="37">
        <v>1.1879999999999999</v>
      </c>
      <c r="AA31" s="43">
        <v>25.46</v>
      </c>
      <c r="AB31" s="43">
        <v>21.417999999999999</v>
      </c>
    </row>
    <row r="32" spans="1:28" ht="13.5">
      <c r="A32" s="39">
        <v>29</v>
      </c>
      <c r="B32" s="40">
        <v>1</v>
      </c>
      <c r="C32" s="41">
        <v>6756.5</v>
      </c>
      <c r="D32" s="33">
        <f t="shared" si="14"/>
        <v>5707.9496494044097</v>
      </c>
      <c r="E32" s="34">
        <f t="shared" si="1"/>
        <v>145548.52300000002</v>
      </c>
      <c r="F32" s="41">
        <v>2062</v>
      </c>
      <c r="G32" s="34">
        <f t="shared" si="2"/>
        <v>1741.9954380332856</v>
      </c>
      <c r="H32" s="34">
        <f t="shared" si="3"/>
        <v>44419.604000000007</v>
      </c>
      <c r="I32" s="41">
        <v>1865</v>
      </c>
      <c r="J32" s="34">
        <f t="shared" si="4"/>
        <v>1575.5681338176903</v>
      </c>
      <c r="K32" s="34">
        <f t="shared" si="5"/>
        <v>40175.83</v>
      </c>
      <c r="L32" s="41">
        <v>3146</v>
      </c>
      <c r="M32" s="34">
        <f t="shared" si="6"/>
        <v>2657.7680155444791</v>
      </c>
      <c r="N32" s="34">
        <f t="shared" si="7"/>
        <v>67771.131999999998</v>
      </c>
      <c r="O32" s="42">
        <v>11305</v>
      </c>
      <c r="P32" s="34">
        <f t="shared" si="8"/>
        <v>9550.5617977528091</v>
      </c>
      <c r="Q32" s="34">
        <f t="shared" si="9"/>
        <v>243532.31000000003</v>
      </c>
      <c r="R32" s="41">
        <v>2431</v>
      </c>
      <c r="S32" s="34">
        <f t="shared" si="10"/>
        <v>2053.7298301934611</v>
      </c>
      <c r="T32" s="34">
        <f t="shared" si="11"/>
        <v>52368.602000000006</v>
      </c>
      <c r="U32" s="42">
        <v>19525</v>
      </c>
      <c r="V32" s="34">
        <f t="shared" si="12"/>
        <v>16494.888907662415</v>
      </c>
      <c r="W32" s="34">
        <f t="shared" si="13"/>
        <v>420607.55000000005</v>
      </c>
      <c r="X32" s="37">
        <v>1.1797</v>
      </c>
      <c r="Y32" s="76">
        <v>1.1806000000000001</v>
      </c>
      <c r="Z32" s="37">
        <v>1.1837</v>
      </c>
      <c r="AA32" s="43">
        <v>25.475000000000001</v>
      </c>
      <c r="AB32" s="43">
        <v>21.542000000000002</v>
      </c>
    </row>
    <row r="33" spans="1:28" ht="13.5">
      <c r="A33" s="39">
        <v>30</v>
      </c>
      <c r="B33" s="40">
        <v>1</v>
      </c>
      <c r="C33" s="41">
        <v>6761</v>
      </c>
      <c r="D33" s="33">
        <f t="shared" si="14"/>
        <v>5707.8936260025321</v>
      </c>
      <c r="E33" s="34">
        <f t="shared" si="1"/>
        <v>145489.959</v>
      </c>
      <c r="F33" s="41">
        <v>2033</v>
      </c>
      <c r="G33" s="34">
        <f t="shared" si="2"/>
        <v>1716.3360067539045</v>
      </c>
      <c r="H33" s="34">
        <f t="shared" si="3"/>
        <v>43748.126999999993</v>
      </c>
      <c r="I33" s="41">
        <v>1865</v>
      </c>
      <c r="J33" s="34">
        <f t="shared" si="4"/>
        <v>1574.5040101308568</v>
      </c>
      <c r="K33" s="34">
        <f t="shared" si="5"/>
        <v>40132.934999999998</v>
      </c>
      <c r="L33" s="41">
        <v>3197</v>
      </c>
      <c r="M33" s="34">
        <f t="shared" si="6"/>
        <v>2699.029126213592</v>
      </c>
      <c r="N33" s="34">
        <f t="shared" si="7"/>
        <v>68796.242999999988</v>
      </c>
      <c r="O33" s="42">
        <v>11295</v>
      </c>
      <c r="P33" s="34">
        <f t="shared" si="8"/>
        <v>9535.6690586745462</v>
      </c>
      <c r="Q33" s="34">
        <f t="shared" si="9"/>
        <v>243057.10499999998</v>
      </c>
      <c r="R33" s="41">
        <v>2474</v>
      </c>
      <c r="S33" s="34">
        <f t="shared" si="10"/>
        <v>2088.6449978894047</v>
      </c>
      <c r="T33" s="34">
        <f t="shared" si="11"/>
        <v>53238.005999999994</v>
      </c>
      <c r="U33" s="42">
        <v>19775</v>
      </c>
      <c r="V33" s="34">
        <f t="shared" si="12"/>
        <v>16694.807935837904</v>
      </c>
      <c r="W33" s="34">
        <f t="shared" si="13"/>
        <v>425538.22499999998</v>
      </c>
      <c r="X33" s="37">
        <v>1.1819</v>
      </c>
      <c r="Y33" s="76">
        <v>1.1815</v>
      </c>
      <c r="Z33" s="37">
        <v>1.1845000000000001</v>
      </c>
      <c r="AA33" s="43">
        <v>25.495000000000001</v>
      </c>
      <c r="AB33" s="43">
        <v>21.518999999999998</v>
      </c>
    </row>
    <row r="34" spans="1:28" ht="14.25" thickBot="1">
      <c r="A34" s="44">
        <v>31</v>
      </c>
      <c r="B34" s="40"/>
      <c r="C34" s="41"/>
      <c r="D34" s="33" t="str">
        <f t="shared" si="14"/>
        <v/>
      </c>
      <c r="E34" s="34" t="s">
        <v>2</v>
      </c>
      <c r="F34" s="41"/>
      <c r="G34" s="34" t="str">
        <f t="shared" si="2"/>
        <v/>
      </c>
      <c r="H34" s="34" t="s">
        <v>2</v>
      </c>
      <c r="I34" s="41"/>
      <c r="J34" s="34" t="str">
        <f t="shared" si="4"/>
        <v/>
      </c>
      <c r="K34" s="34" t="s">
        <v>2</v>
      </c>
      <c r="L34" s="41"/>
      <c r="M34" s="34" t="str">
        <f t="shared" si="6"/>
        <v/>
      </c>
      <c r="N34" s="34" t="s">
        <v>2</v>
      </c>
      <c r="O34" s="42"/>
      <c r="P34" s="34" t="str">
        <f t="shared" si="8"/>
        <v/>
      </c>
      <c r="Q34" s="34" t="s">
        <v>2</v>
      </c>
      <c r="R34" s="41"/>
      <c r="S34" s="34" t="str">
        <f t="shared" si="10"/>
        <v/>
      </c>
      <c r="T34" s="34" t="s">
        <v>2</v>
      </c>
      <c r="U34" s="42"/>
      <c r="V34" s="34" t="str">
        <f t="shared" si="12"/>
        <v/>
      </c>
      <c r="W34" s="34" t="s">
        <v>2</v>
      </c>
      <c r="X34" s="37"/>
      <c r="Y34" s="76"/>
      <c r="Z34" s="37"/>
      <c r="AA34" s="43"/>
      <c r="AB34" s="43"/>
    </row>
    <row r="35" spans="1:28" ht="15" thickBot="1">
      <c r="A35" s="45"/>
      <c r="B35" s="46">
        <f>SUM(B4:B34)</f>
        <v>22</v>
      </c>
      <c r="C35" s="80">
        <f>SUM(C4:C34)/B35</f>
        <v>6825.568181818182</v>
      </c>
      <c r="D35" s="47">
        <f>SUM(D4:D34)/B35</f>
        <v>5816.108927392248</v>
      </c>
      <c r="E35" s="47">
        <f>SUM(E4:E34)/B35</f>
        <v>148528.77190909089</v>
      </c>
      <c r="F35" s="80">
        <f>SUM(F4:F34)/B35</f>
        <v>2101.0227272727275</v>
      </c>
      <c r="G35" s="47">
        <f>SUM(G4:G34)/B35</f>
        <v>1790.4171855653194</v>
      </c>
      <c r="H35" s="47">
        <f>SUM(H4:H34)/B35</f>
        <v>45723.812522727276</v>
      </c>
      <c r="I35" s="80">
        <f>SUM(I4:I34)/B35</f>
        <v>1849.7727272727273</v>
      </c>
      <c r="J35" s="47">
        <f>SUM(J4:J34)/B35</f>
        <v>1576.21050071636</v>
      </c>
      <c r="K35" s="47">
        <f>SUM(K4:K34)/B35</f>
        <v>40253.0159090909</v>
      </c>
      <c r="L35" s="80">
        <f>SUM(L4:L34)/B35</f>
        <v>3236.159090909091</v>
      </c>
      <c r="M35" s="47">
        <f>SUM(M4:M34)/B35</f>
        <v>2757.707368483203</v>
      </c>
      <c r="N35" s="47">
        <f>SUM(N4:N34)/B35</f>
        <v>70425.71684090911</v>
      </c>
      <c r="O35" s="81">
        <f>SUM(O4:O34)/B35</f>
        <v>11992.727272727272</v>
      </c>
      <c r="P35" s="47">
        <f>SUM(P4:P34)/B35</f>
        <v>10222.40116278656</v>
      </c>
      <c r="Q35" s="47">
        <f>SUM(Q4:Q34)/B35</f>
        <v>261070.4547727273</v>
      </c>
      <c r="R35" s="80">
        <f>SUM(R4:R34)/B35</f>
        <v>2464.409090909091</v>
      </c>
      <c r="S35" s="47">
        <f>SUM(S4:S34)/B35</f>
        <v>2100.0580988201223</v>
      </c>
      <c r="T35" s="47">
        <f>SUM(T4:T34)/B35</f>
        <v>53630.638795454543</v>
      </c>
      <c r="U35" s="79">
        <f>SUM(U4:U34)/B35</f>
        <v>19574.545454545456</v>
      </c>
      <c r="V35" s="47">
        <f>SUM(V4:V34)/B35</f>
        <v>16679.375817698539</v>
      </c>
      <c r="W35" s="47">
        <f>SUM(W4:W34)/B35</f>
        <v>425953.76340909093</v>
      </c>
      <c r="X35" s="78">
        <f>SUM(X4:X34)/B35</f>
        <v>1.1708000000000001</v>
      </c>
      <c r="Y35" s="77"/>
      <c r="Z35" s="78">
        <f>SUM(Z4:Z34)/B35</f>
        <v>1.1736772727272724</v>
      </c>
      <c r="AA35" s="82">
        <v>25.536000000000001</v>
      </c>
      <c r="AB35" s="82">
        <v>21.763000000000002</v>
      </c>
    </row>
    <row r="36" spans="1:28" ht="14.25">
      <c r="A36" s="48"/>
      <c r="B36" s="49"/>
      <c r="C36" s="50"/>
      <c r="D36" s="50"/>
      <c r="E36" s="50"/>
      <c r="F36" s="50"/>
      <c r="G36" s="50"/>
      <c r="H36" s="50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2" t="s">
        <v>18</v>
      </c>
      <c r="Y36" s="52"/>
      <c r="Z36" s="53"/>
      <c r="AA36" s="52"/>
      <c r="AB36" s="52"/>
    </row>
  </sheetData>
  <phoneticPr fontId="0" type="noConversion"/>
  <pageMargins left="0.78740157480314965" right="0.78740157480314965" top="0.53" bottom="0.87" header="0.42" footer="0.51181102362204722"/>
  <pageSetup paperSize="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workbookViewId="0">
      <selection activeCell="L39" sqref="L39"/>
    </sheetView>
  </sheetViews>
  <sheetFormatPr defaultRowHeight="12.75"/>
  <cols>
    <col min="1" max="1" width="8.42578125" customWidth="1"/>
    <col min="2" max="2" width="5.85546875" customWidth="1"/>
    <col min="5" max="5" width="10.140625" bestFit="1" customWidth="1"/>
    <col min="8" max="8" width="10.140625" bestFit="1" customWidth="1"/>
    <col min="11" max="11" width="10.140625" bestFit="1" customWidth="1"/>
    <col min="14" max="14" width="10.140625" bestFit="1" customWidth="1"/>
    <col min="15" max="15" width="10.5703125" bestFit="1" customWidth="1"/>
  </cols>
  <sheetData>
    <row r="1" spans="1:16" ht="14.25">
      <c r="A1" s="54" t="s">
        <v>26</v>
      </c>
      <c r="B1" s="1">
        <v>2017</v>
      </c>
      <c r="C1" s="2" t="s">
        <v>20</v>
      </c>
      <c r="D1" s="3"/>
      <c r="E1" s="4"/>
      <c r="F1" s="61" t="s">
        <v>21</v>
      </c>
      <c r="G1" s="3"/>
      <c r="H1" s="3"/>
      <c r="I1" s="61" t="s">
        <v>22</v>
      </c>
      <c r="J1" s="3"/>
      <c r="K1" s="3"/>
      <c r="L1" s="2" t="s">
        <v>23</v>
      </c>
      <c r="M1" s="3"/>
      <c r="N1" s="4"/>
      <c r="O1" s="62" t="s">
        <v>19</v>
      </c>
      <c r="P1" s="63" t="s">
        <v>0</v>
      </c>
    </row>
    <row r="2" spans="1:16" ht="14.25">
      <c r="A2" s="9" t="s">
        <v>3</v>
      </c>
      <c r="B2" s="58" t="s">
        <v>1</v>
      </c>
      <c r="C2" s="10" t="s">
        <v>9</v>
      </c>
      <c r="D2" s="11" t="s">
        <v>5</v>
      </c>
      <c r="E2" s="12" t="s">
        <v>10</v>
      </c>
      <c r="F2" s="10" t="s">
        <v>9</v>
      </c>
      <c r="G2" s="11" t="s">
        <v>5</v>
      </c>
      <c r="H2" s="11" t="s">
        <v>10</v>
      </c>
      <c r="I2" s="10" t="s">
        <v>9</v>
      </c>
      <c r="J2" s="11" t="s">
        <v>5</v>
      </c>
      <c r="K2" s="11" t="s">
        <v>10</v>
      </c>
      <c r="L2" s="10" t="s">
        <v>9</v>
      </c>
      <c r="M2" s="11" t="s">
        <v>5</v>
      </c>
      <c r="N2" s="12" t="s">
        <v>10</v>
      </c>
      <c r="O2" s="16" t="s">
        <v>4</v>
      </c>
      <c r="P2" s="64" t="s">
        <v>8</v>
      </c>
    </row>
    <row r="3" spans="1:16" ht="15" thickBot="1">
      <c r="A3" s="18" t="s">
        <v>2</v>
      </c>
      <c r="B3" s="59" t="s">
        <v>25</v>
      </c>
      <c r="C3" s="19"/>
      <c r="D3" s="20"/>
      <c r="E3" s="21"/>
      <c r="F3" s="19"/>
      <c r="G3" s="20"/>
      <c r="H3" s="21"/>
      <c r="I3" s="19"/>
      <c r="J3" s="20"/>
      <c r="K3" s="21"/>
      <c r="L3" s="19"/>
      <c r="M3" s="20"/>
      <c r="N3" s="23"/>
      <c r="O3" s="27" t="s">
        <v>2</v>
      </c>
      <c r="P3" s="57"/>
    </row>
    <row r="4" spans="1:16" ht="13.5">
      <c r="A4" s="30">
        <v>1</v>
      </c>
      <c r="B4" s="31">
        <v>1</v>
      </c>
      <c r="C4" s="32">
        <v>6917</v>
      </c>
      <c r="D4" s="33">
        <f t="shared" ref="D4:D34" si="0">IF(C4=0,"",C4/O4)</f>
        <v>5953.1801359841638</v>
      </c>
      <c r="E4" s="34">
        <f t="shared" ref="E4:E33" si="1">C4*P4</f>
        <v>152229.33599999998</v>
      </c>
      <c r="F4" s="32">
        <v>6918</v>
      </c>
      <c r="G4" s="33">
        <f t="shared" ref="G4:G29" si="2">IF(F4=0,"",F4/O4)</f>
        <v>5954.0407952491614</v>
      </c>
      <c r="H4" s="34">
        <f t="shared" ref="H4:H27" si="3">F4*P4</f>
        <v>152251.34399999998</v>
      </c>
      <c r="I4" s="32">
        <v>6936</v>
      </c>
      <c r="J4" s="33">
        <f t="shared" ref="J4:J29" si="4">IF(I4=0,"",I4/O4)</f>
        <v>5969.5326620191072</v>
      </c>
      <c r="K4" s="34">
        <f t="shared" ref="K4:K27" si="5">I4*P4</f>
        <v>152647.48799999998</v>
      </c>
      <c r="L4" s="32">
        <v>6936.5</v>
      </c>
      <c r="M4" s="33">
        <f t="shared" ref="M4:M29" si="6">IF(L4=0,"",L4/O4)</f>
        <v>5969.9629916516051</v>
      </c>
      <c r="N4" s="34">
        <f t="shared" ref="N4:N27" si="7">L4*P4</f>
        <v>152658.492</v>
      </c>
      <c r="O4" s="36">
        <v>1.1618999999999999</v>
      </c>
      <c r="P4" s="38">
        <v>22.007999999999999</v>
      </c>
    </row>
    <row r="5" spans="1:16" ht="13.5">
      <c r="A5" s="39">
        <v>2</v>
      </c>
      <c r="B5" s="40">
        <v>1</v>
      </c>
      <c r="C5" s="41">
        <v>6853</v>
      </c>
      <c r="D5" s="33">
        <f t="shared" si="0"/>
        <v>5880.8890414485541</v>
      </c>
      <c r="E5" s="34">
        <f t="shared" si="1"/>
        <v>150416.497</v>
      </c>
      <c r="F5" s="41">
        <v>6855</v>
      </c>
      <c r="G5" s="33">
        <f t="shared" si="2"/>
        <v>5882.6053376812833</v>
      </c>
      <c r="H5" s="34">
        <f t="shared" si="3"/>
        <v>150460.39500000002</v>
      </c>
      <c r="I5" s="41">
        <v>6882</v>
      </c>
      <c r="J5" s="33">
        <f t="shared" si="4"/>
        <v>5905.7753368231361</v>
      </c>
      <c r="K5" s="34">
        <f t="shared" si="5"/>
        <v>151053.01800000001</v>
      </c>
      <c r="L5" s="41">
        <v>6883</v>
      </c>
      <c r="M5" s="33">
        <f t="shared" si="6"/>
        <v>5906.6334849395007</v>
      </c>
      <c r="N5" s="34">
        <f t="shared" si="7"/>
        <v>151074.967</v>
      </c>
      <c r="O5" s="37">
        <v>1.1653</v>
      </c>
      <c r="P5" s="43">
        <v>21.949000000000002</v>
      </c>
    </row>
    <row r="6" spans="1:16" ht="13.5">
      <c r="A6" s="39">
        <v>3</v>
      </c>
      <c r="B6" s="40">
        <v>1</v>
      </c>
      <c r="C6" s="41">
        <v>6914</v>
      </c>
      <c r="D6" s="33">
        <f t="shared" si="0"/>
        <v>5932.726960700189</v>
      </c>
      <c r="E6" s="34">
        <f t="shared" si="1"/>
        <v>152149.484</v>
      </c>
      <c r="F6" s="41">
        <v>6914.5</v>
      </c>
      <c r="G6" s="33">
        <f t="shared" si="2"/>
        <v>5933.1559979406211</v>
      </c>
      <c r="H6" s="34">
        <f t="shared" si="3"/>
        <v>152160.48699999999</v>
      </c>
      <c r="I6" s="41">
        <v>6940</v>
      </c>
      <c r="J6" s="33">
        <f t="shared" si="4"/>
        <v>5955.0368972026772</v>
      </c>
      <c r="K6" s="34">
        <f t="shared" si="5"/>
        <v>152721.64000000001</v>
      </c>
      <c r="L6" s="41">
        <v>6945</v>
      </c>
      <c r="M6" s="33">
        <f t="shared" si="6"/>
        <v>5959.3272696070017</v>
      </c>
      <c r="N6" s="34">
        <f t="shared" si="7"/>
        <v>152831.67000000001</v>
      </c>
      <c r="O6" s="37">
        <v>1.1654</v>
      </c>
      <c r="P6" s="43">
        <v>22.006</v>
      </c>
    </row>
    <row r="7" spans="1:16" ht="13.5">
      <c r="A7" s="39">
        <v>4</v>
      </c>
      <c r="B7" s="40"/>
      <c r="C7" s="41"/>
      <c r="D7" s="33" t="str">
        <f t="shared" si="0"/>
        <v/>
      </c>
      <c r="E7" s="34" t="s">
        <v>2</v>
      </c>
      <c r="F7" s="41"/>
      <c r="G7" s="33" t="str">
        <f t="shared" si="2"/>
        <v/>
      </c>
      <c r="H7" s="34" t="s">
        <v>2</v>
      </c>
      <c r="I7" s="41"/>
      <c r="J7" s="33" t="str">
        <f t="shared" si="4"/>
        <v/>
      </c>
      <c r="K7" s="34" t="s">
        <v>2</v>
      </c>
      <c r="L7" s="41"/>
      <c r="M7" s="33" t="str">
        <f t="shared" si="6"/>
        <v/>
      </c>
      <c r="N7" s="34" t="s">
        <v>2</v>
      </c>
      <c r="O7" s="37"/>
      <c r="P7" s="43"/>
    </row>
    <row r="8" spans="1:16" ht="13.5">
      <c r="A8" s="39">
        <v>5</v>
      </c>
      <c r="B8" s="40"/>
      <c r="C8" s="41"/>
      <c r="D8" s="33" t="str">
        <f t="shared" si="0"/>
        <v/>
      </c>
      <c r="E8" s="34" t="s">
        <v>2</v>
      </c>
      <c r="F8" s="41"/>
      <c r="G8" s="33" t="str">
        <f t="shared" si="2"/>
        <v/>
      </c>
      <c r="H8" s="34" t="s">
        <v>2</v>
      </c>
      <c r="I8" s="41"/>
      <c r="J8" s="33" t="str">
        <f t="shared" si="4"/>
        <v/>
      </c>
      <c r="K8" s="34" t="s">
        <v>2</v>
      </c>
      <c r="L8" s="41"/>
      <c r="M8" s="33" t="str">
        <f t="shared" si="6"/>
        <v/>
      </c>
      <c r="N8" s="34" t="s">
        <v>2</v>
      </c>
      <c r="O8" s="37"/>
      <c r="P8" s="43"/>
    </row>
    <row r="9" spans="1:16" ht="13.5">
      <c r="A9" s="39">
        <v>6</v>
      </c>
      <c r="B9" s="40">
        <v>1</v>
      </c>
      <c r="C9" s="41">
        <v>6902</v>
      </c>
      <c r="D9" s="33">
        <f t="shared" si="0"/>
        <v>5954.6199637649897</v>
      </c>
      <c r="E9" s="34">
        <f t="shared" si="1"/>
        <v>152520.39599999998</v>
      </c>
      <c r="F9" s="41">
        <v>6902.5</v>
      </c>
      <c r="G9" s="33">
        <f t="shared" si="2"/>
        <v>5955.0513329307223</v>
      </c>
      <c r="H9" s="34">
        <f t="shared" si="3"/>
        <v>152531.44500000001</v>
      </c>
      <c r="I9" s="41">
        <v>6937</v>
      </c>
      <c r="J9" s="33">
        <f t="shared" si="4"/>
        <v>5984.8158053662319</v>
      </c>
      <c r="K9" s="34">
        <f t="shared" si="5"/>
        <v>153293.826</v>
      </c>
      <c r="L9" s="41">
        <v>6937.5</v>
      </c>
      <c r="M9" s="33">
        <f t="shared" si="6"/>
        <v>5985.2471745319644</v>
      </c>
      <c r="N9" s="34">
        <f t="shared" si="7"/>
        <v>153304.875</v>
      </c>
      <c r="O9" s="37">
        <v>1.1591</v>
      </c>
      <c r="P9" s="43">
        <v>22.097999999999999</v>
      </c>
    </row>
    <row r="10" spans="1:16" ht="13.5">
      <c r="A10" s="39">
        <v>7</v>
      </c>
      <c r="B10" s="40">
        <v>1</v>
      </c>
      <c r="C10" s="41">
        <v>6862.5</v>
      </c>
      <c r="D10" s="33">
        <f t="shared" si="0"/>
        <v>5933.3390973543137</v>
      </c>
      <c r="E10" s="34">
        <f t="shared" si="1"/>
        <v>151880.85</v>
      </c>
      <c r="F10" s="41">
        <v>6863</v>
      </c>
      <c r="G10" s="33">
        <f t="shared" si="2"/>
        <v>5933.7713989278918</v>
      </c>
      <c r="H10" s="34">
        <f t="shared" si="3"/>
        <v>151891.916</v>
      </c>
      <c r="I10" s="41">
        <v>6899</v>
      </c>
      <c r="J10" s="33">
        <f t="shared" si="4"/>
        <v>5964.8971122254879</v>
      </c>
      <c r="K10" s="34">
        <f t="shared" si="5"/>
        <v>152688.66800000001</v>
      </c>
      <c r="L10" s="41">
        <v>6900</v>
      </c>
      <c r="M10" s="33">
        <f t="shared" si="6"/>
        <v>5965.7617153726433</v>
      </c>
      <c r="N10" s="34">
        <f t="shared" si="7"/>
        <v>152710.80000000002</v>
      </c>
      <c r="O10" s="37">
        <v>1.1566000000000001</v>
      </c>
      <c r="P10" s="43">
        <v>22.132000000000001</v>
      </c>
    </row>
    <row r="11" spans="1:16" ht="13.5">
      <c r="A11" s="39">
        <v>8</v>
      </c>
      <c r="B11" s="40">
        <v>1</v>
      </c>
      <c r="C11" s="41">
        <v>6810</v>
      </c>
      <c r="D11" s="33">
        <f t="shared" si="0"/>
        <v>5877.7835318487823</v>
      </c>
      <c r="E11" s="34">
        <f t="shared" si="1"/>
        <v>150180.93</v>
      </c>
      <c r="F11" s="41">
        <v>6812</v>
      </c>
      <c r="G11" s="33">
        <f t="shared" si="2"/>
        <v>5879.5097531503534</v>
      </c>
      <c r="H11" s="34">
        <f t="shared" si="3"/>
        <v>150225.03599999999</v>
      </c>
      <c r="I11" s="41">
        <v>6836</v>
      </c>
      <c r="J11" s="33">
        <f t="shared" si="4"/>
        <v>5900.2244087692043</v>
      </c>
      <c r="K11" s="34">
        <f t="shared" si="5"/>
        <v>150754.30800000002</v>
      </c>
      <c r="L11" s="41">
        <v>6838</v>
      </c>
      <c r="M11" s="33">
        <f t="shared" si="6"/>
        <v>5901.9506300707744</v>
      </c>
      <c r="N11" s="34">
        <f t="shared" si="7"/>
        <v>150798.41400000002</v>
      </c>
      <c r="O11" s="37">
        <v>1.1586000000000001</v>
      </c>
      <c r="P11" s="43">
        <v>22.053000000000001</v>
      </c>
    </row>
    <row r="12" spans="1:16" ht="13.5">
      <c r="A12" s="39">
        <v>9</v>
      </c>
      <c r="B12" s="40">
        <v>1</v>
      </c>
      <c r="C12" s="41">
        <v>6776</v>
      </c>
      <c r="D12" s="33">
        <f t="shared" si="0"/>
        <v>5825.3094910591471</v>
      </c>
      <c r="E12" s="34">
        <f t="shared" si="1"/>
        <v>148760.304</v>
      </c>
      <c r="F12" s="41">
        <v>6777</v>
      </c>
      <c r="G12" s="33">
        <f t="shared" si="2"/>
        <v>5826.1691884456668</v>
      </c>
      <c r="H12" s="34">
        <f t="shared" si="3"/>
        <v>148782.258</v>
      </c>
      <c r="I12" s="41">
        <v>6801</v>
      </c>
      <c r="J12" s="33">
        <f t="shared" si="4"/>
        <v>5846.8019257221458</v>
      </c>
      <c r="K12" s="34">
        <f t="shared" si="5"/>
        <v>149309.15400000001</v>
      </c>
      <c r="L12" s="41">
        <v>6801.5</v>
      </c>
      <c r="M12" s="33">
        <f t="shared" si="6"/>
        <v>5847.2317744154061</v>
      </c>
      <c r="N12" s="34">
        <f t="shared" si="7"/>
        <v>149320.13099999999</v>
      </c>
      <c r="O12" s="37">
        <v>1.1632</v>
      </c>
      <c r="P12" s="43">
        <v>21.954000000000001</v>
      </c>
    </row>
    <row r="13" spans="1:16" ht="13.5">
      <c r="A13" s="39">
        <v>10</v>
      </c>
      <c r="B13" s="40">
        <v>1</v>
      </c>
      <c r="C13" s="41">
        <v>6796</v>
      </c>
      <c r="D13" s="33">
        <f t="shared" si="0"/>
        <v>5832.9757102394642</v>
      </c>
      <c r="E13" s="34">
        <f t="shared" si="1"/>
        <v>148988.70799999998</v>
      </c>
      <c r="F13" s="41">
        <v>6797</v>
      </c>
      <c r="G13" s="33">
        <f t="shared" si="2"/>
        <v>5833.8340056647494</v>
      </c>
      <c r="H13" s="34">
        <f t="shared" si="3"/>
        <v>149010.63099999999</v>
      </c>
      <c r="I13" s="41">
        <v>6833.5</v>
      </c>
      <c r="J13" s="33">
        <f t="shared" si="4"/>
        <v>5865.1617886876666</v>
      </c>
      <c r="K13" s="34">
        <f t="shared" si="5"/>
        <v>149810.8205</v>
      </c>
      <c r="L13" s="41">
        <v>6834.5</v>
      </c>
      <c r="M13" s="33">
        <f t="shared" si="6"/>
        <v>5866.0200841129517</v>
      </c>
      <c r="N13" s="34">
        <f t="shared" si="7"/>
        <v>149832.74349999998</v>
      </c>
      <c r="O13" s="37">
        <v>1.1651</v>
      </c>
      <c r="P13" s="43">
        <v>21.922999999999998</v>
      </c>
    </row>
    <row r="14" spans="1:16" ht="13.5">
      <c r="A14" s="39">
        <v>11</v>
      </c>
      <c r="B14" s="40"/>
      <c r="C14" s="41"/>
      <c r="D14" s="33" t="str">
        <f t="shared" si="0"/>
        <v/>
      </c>
      <c r="E14" s="34" t="s">
        <v>2</v>
      </c>
      <c r="F14" s="41"/>
      <c r="G14" s="33" t="str">
        <f t="shared" si="2"/>
        <v/>
      </c>
      <c r="H14" s="34" t="s">
        <v>2</v>
      </c>
      <c r="I14" s="41"/>
      <c r="J14" s="33" t="str">
        <f t="shared" si="4"/>
        <v/>
      </c>
      <c r="K14" s="34" t="s">
        <v>2</v>
      </c>
      <c r="L14" s="41"/>
      <c r="M14" s="33" t="str">
        <f t="shared" si="6"/>
        <v/>
      </c>
      <c r="N14" s="34" t="s">
        <v>2</v>
      </c>
      <c r="O14" s="37"/>
      <c r="P14" s="43"/>
    </row>
    <row r="15" spans="1:16" ht="13.5">
      <c r="A15" s="39">
        <v>12</v>
      </c>
      <c r="B15" s="40"/>
      <c r="C15" s="41"/>
      <c r="D15" s="33" t="str">
        <f t="shared" si="0"/>
        <v/>
      </c>
      <c r="E15" s="34" t="s">
        <v>2</v>
      </c>
      <c r="F15" s="41"/>
      <c r="G15" s="33" t="str">
        <f t="shared" si="2"/>
        <v/>
      </c>
      <c r="H15" s="34" t="s">
        <v>2</v>
      </c>
      <c r="I15" s="41"/>
      <c r="J15" s="33" t="str">
        <f t="shared" si="4"/>
        <v/>
      </c>
      <c r="K15" s="34" t="s">
        <v>2</v>
      </c>
      <c r="L15" s="41"/>
      <c r="M15" s="33" t="str">
        <f t="shared" si="6"/>
        <v/>
      </c>
      <c r="N15" s="34" t="s">
        <v>2</v>
      </c>
      <c r="O15" s="37"/>
      <c r="P15" s="43"/>
    </row>
    <row r="16" spans="1:16" ht="13.5">
      <c r="A16" s="39">
        <v>13</v>
      </c>
      <c r="B16" s="40">
        <v>1</v>
      </c>
      <c r="C16" s="41">
        <v>6767.5</v>
      </c>
      <c r="D16" s="33">
        <f t="shared" si="0"/>
        <v>5807.0190492534748</v>
      </c>
      <c r="E16" s="34">
        <f t="shared" si="1"/>
        <v>148404.50749999998</v>
      </c>
      <c r="F16" s="41">
        <v>6768</v>
      </c>
      <c r="G16" s="33">
        <f t="shared" si="2"/>
        <v>5807.4480864939078</v>
      </c>
      <c r="H16" s="34">
        <f t="shared" si="3"/>
        <v>148415.47199999998</v>
      </c>
      <c r="I16" s="41">
        <v>6801</v>
      </c>
      <c r="J16" s="33">
        <f t="shared" si="4"/>
        <v>5835.7645443624506</v>
      </c>
      <c r="K16" s="34">
        <f t="shared" si="5"/>
        <v>149139.12899999999</v>
      </c>
      <c r="L16" s="41">
        <v>6802</v>
      </c>
      <c r="M16" s="33">
        <f t="shared" si="6"/>
        <v>5836.6226188433156</v>
      </c>
      <c r="N16" s="34">
        <f t="shared" si="7"/>
        <v>149161.05799999999</v>
      </c>
      <c r="O16" s="37">
        <v>1.1654</v>
      </c>
      <c r="P16" s="43">
        <v>21.928999999999998</v>
      </c>
    </row>
    <row r="17" spans="1:16" ht="13.5">
      <c r="A17" s="39">
        <v>14</v>
      </c>
      <c r="B17" s="40">
        <v>1</v>
      </c>
      <c r="C17" s="41">
        <v>6821.5</v>
      </c>
      <c r="D17" s="33">
        <f t="shared" si="0"/>
        <v>5807.014556908146</v>
      </c>
      <c r="E17" s="34">
        <f t="shared" si="1"/>
        <v>148476.769</v>
      </c>
      <c r="F17" s="41">
        <v>6822.5</v>
      </c>
      <c r="G17" s="33">
        <f t="shared" si="2"/>
        <v>5807.8658380863199</v>
      </c>
      <c r="H17" s="34">
        <f t="shared" si="3"/>
        <v>148498.53499999997</v>
      </c>
      <c r="I17" s="41">
        <v>6862</v>
      </c>
      <c r="J17" s="33">
        <f t="shared" si="4"/>
        <v>5841.4914446241592</v>
      </c>
      <c r="K17" s="34">
        <f t="shared" si="5"/>
        <v>149358.29199999999</v>
      </c>
      <c r="L17" s="41">
        <v>6863</v>
      </c>
      <c r="M17" s="33">
        <f t="shared" si="6"/>
        <v>5842.3427258023321</v>
      </c>
      <c r="N17" s="34">
        <f t="shared" si="7"/>
        <v>149380.05799999999</v>
      </c>
      <c r="O17" s="37">
        <v>1.1747000000000001</v>
      </c>
      <c r="P17" s="43">
        <v>21.765999999999998</v>
      </c>
    </row>
    <row r="18" spans="1:16" ht="13.5">
      <c r="A18" s="39">
        <v>15</v>
      </c>
      <c r="B18" s="40">
        <v>1</v>
      </c>
      <c r="C18" s="41">
        <v>6715</v>
      </c>
      <c r="D18" s="33">
        <f t="shared" si="0"/>
        <v>5672.8900903945259</v>
      </c>
      <c r="E18" s="34">
        <f t="shared" si="1"/>
        <v>145608.06</v>
      </c>
      <c r="F18" s="41">
        <v>6715.5</v>
      </c>
      <c r="G18" s="33">
        <f t="shared" si="2"/>
        <v>5673.3124947199458</v>
      </c>
      <c r="H18" s="34">
        <f t="shared" si="3"/>
        <v>145618.902</v>
      </c>
      <c r="I18" s="41">
        <v>6751</v>
      </c>
      <c r="J18" s="33">
        <f t="shared" si="4"/>
        <v>5703.3032018247868</v>
      </c>
      <c r="K18" s="34">
        <f t="shared" si="5"/>
        <v>146388.68400000001</v>
      </c>
      <c r="L18" s="41">
        <v>6752</v>
      </c>
      <c r="M18" s="33">
        <f t="shared" si="6"/>
        <v>5704.1480104756274</v>
      </c>
      <c r="N18" s="34">
        <f t="shared" si="7"/>
        <v>146410.36800000002</v>
      </c>
      <c r="O18" s="37">
        <v>1.1837</v>
      </c>
      <c r="P18" s="43">
        <v>21.684000000000001</v>
      </c>
    </row>
    <row r="19" spans="1:16" ht="13.5">
      <c r="A19" s="39">
        <v>16</v>
      </c>
      <c r="B19" s="40">
        <v>1</v>
      </c>
      <c r="C19" s="41">
        <v>6763</v>
      </c>
      <c r="D19" s="33">
        <f t="shared" si="0"/>
        <v>5750.3613638296065</v>
      </c>
      <c r="E19" s="34">
        <f t="shared" si="1"/>
        <v>146838.25599999999</v>
      </c>
      <c r="F19" s="41">
        <v>6764</v>
      </c>
      <c r="G19" s="33">
        <f t="shared" si="2"/>
        <v>5751.2116316639749</v>
      </c>
      <c r="H19" s="34">
        <f t="shared" si="3"/>
        <v>146859.96799999999</v>
      </c>
      <c r="I19" s="41">
        <v>6797</v>
      </c>
      <c r="J19" s="33">
        <f t="shared" si="4"/>
        <v>5779.2704701981129</v>
      </c>
      <c r="K19" s="34">
        <f t="shared" si="5"/>
        <v>147576.46400000001</v>
      </c>
      <c r="L19" s="41">
        <v>6798</v>
      </c>
      <c r="M19" s="33">
        <f t="shared" si="6"/>
        <v>5780.1207380324804</v>
      </c>
      <c r="N19" s="34">
        <f t="shared" si="7"/>
        <v>147598.17600000001</v>
      </c>
      <c r="O19" s="37">
        <v>1.1760999999999999</v>
      </c>
      <c r="P19" s="43">
        <v>21.712</v>
      </c>
    </row>
    <row r="20" spans="1:16" ht="13.5">
      <c r="A20" s="39">
        <v>17</v>
      </c>
      <c r="B20" s="40">
        <v>1</v>
      </c>
      <c r="C20" s="41">
        <v>6727.5</v>
      </c>
      <c r="D20" s="33">
        <f t="shared" si="0"/>
        <v>5705.1390773405701</v>
      </c>
      <c r="E20" s="34">
        <f t="shared" si="1"/>
        <v>146067.48000000001</v>
      </c>
      <c r="F20" s="41">
        <v>6728.5</v>
      </c>
      <c r="G20" s="33">
        <f t="shared" si="2"/>
        <v>5705.9871099050206</v>
      </c>
      <c r="H20" s="34">
        <f t="shared" si="3"/>
        <v>146089.19200000001</v>
      </c>
      <c r="I20" s="41">
        <v>6765</v>
      </c>
      <c r="J20" s="33">
        <f t="shared" si="4"/>
        <v>5736.940298507463</v>
      </c>
      <c r="K20" s="34">
        <f t="shared" si="5"/>
        <v>146881.68</v>
      </c>
      <c r="L20" s="41">
        <v>6770</v>
      </c>
      <c r="M20" s="33">
        <f t="shared" si="6"/>
        <v>5741.1804613297145</v>
      </c>
      <c r="N20" s="34">
        <f t="shared" si="7"/>
        <v>146990.24</v>
      </c>
      <c r="O20" s="37">
        <v>1.1792</v>
      </c>
      <c r="P20" s="43">
        <v>21.712</v>
      </c>
    </row>
    <row r="21" spans="1:16" ht="13.5">
      <c r="A21" s="39">
        <v>18</v>
      </c>
      <c r="B21" s="40"/>
      <c r="C21" s="41"/>
      <c r="D21" s="33" t="str">
        <f t="shared" si="0"/>
        <v/>
      </c>
      <c r="E21" s="34" t="s">
        <v>2</v>
      </c>
      <c r="F21" s="41"/>
      <c r="G21" s="33" t="str">
        <f t="shared" si="2"/>
        <v/>
      </c>
      <c r="H21" s="34" t="s">
        <v>2</v>
      </c>
      <c r="I21" s="41"/>
      <c r="J21" s="33" t="str">
        <f t="shared" si="4"/>
        <v/>
      </c>
      <c r="K21" s="34" t="s">
        <v>2</v>
      </c>
      <c r="L21" s="41"/>
      <c r="M21" s="33" t="str">
        <f t="shared" si="6"/>
        <v/>
      </c>
      <c r="N21" s="34" t="s">
        <v>2</v>
      </c>
      <c r="O21" s="37"/>
      <c r="P21" s="43"/>
    </row>
    <row r="22" spans="1:16" ht="13.5">
      <c r="A22" s="39">
        <v>19</v>
      </c>
      <c r="B22" s="40"/>
      <c r="C22" s="41"/>
      <c r="D22" s="33" t="str">
        <f t="shared" si="0"/>
        <v/>
      </c>
      <c r="E22" s="34" t="s">
        <v>2</v>
      </c>
      <c r="F22" s="41"/>
      <c r="G22" s="33" t="str">
        <f t="shared" si="2"/>
        <v/>
      </c>
      <c r="H22" s="34" t="s">
        <v>2</v>
      </c>
      <c r="I22" s="41"/>
      <c r="J22" s="33" t="str">
        <f t="shared" si="4"/>
        <v/>
      </c>
      <c r="K22" s="34" t="s">
        <v>2</v>
      </c>
      <c r="L22" s="41"/>
      <c r="M22" s="33" t="str">
        <f t="shared" si="6"/>
        <v/>
      </c>
      <c r="N22" s="34" t="s">
        <v>2</v>
      </c>
      <c r="O22" s="37"/>
      <c r="P22" s="43"/>
    </row>
    <row r="23" spans="1:16" ht="13.5">
      <c r="A23" s="39">
        <v>20</v>
      </c>
      <c r="B23" s="40">
        <v>1</v>
      </c>
      <c r="C23" s="41">
        <v>6751</v>
      </c>
      <c r="D23" s="33">
        <f t="shared" si="0"/>
        <v>5729.440719680897</v>
      </c>
      <c r="E23" s="34">
        <f t="shared" si="1"/>
        <v>146503.451</v>
      </c>
      <c r="F23" s="41">
        <v>6752</v>
      </c>
      <c r="G23" s="33">
        <f t="shared" si="2"/>
        <v>5730.2893999830267</v>
      </c>
      <c r="H23" s="34">
        <f t="shared" si="3"/>
        <v>146525.152</v>
      </c>
      <c r="I23" s="41">
        <v>6783</v>
      </c>
      <c r="J23" s="33">
        <f t="shared" si="4"/>
        <v>5756.5984893490631</v>
      </c>
      <c r="K23" s="34">
        <f t="shared" si="5"/>
        <v>147197.883</v>
      </c>
      <c r="L23" s="41">
        <v>6785</v>
      </c>
      <c r="M23" s="33">
        <f t="shared" si="6"/>
        <v>5758.2958499533233</v>
      </c>
      <c r="N23" s="34">
        <f t="shared" si="7"/>
        <v>147241.285</v>
      </c>
      <c r="O23" s="37">
        <v>1.1782999999999999</v>
      </c>
      <c r="P23" s="43">
        <v>21.701000000000001</v>
      </c>
    </row>
    <row r="24" spans="1:16" ht="13.5">
      <c r="A24" s="39">
        <v>21</v>
      </c>
      <c r="B24" s="40">
        <v>1</v>
      </c>
      <c r="C24" s="41">
        <v>6827</v>
      </c>
      <c r="D24" s="33">
        <f t="shared" si="0"/>
        <v>5826.576768797474</v>
      </c>
      <c r="E24" s="34">
        <f t="shared" si="1"/>
        <v>148767.15700000001</v>
      </c>
      <c r="F24" s="41">
        <v>6828</v>
      </c>
      <c r="G24" s="33">
        <f t="shared" si="2"/>
        <v>5827.4302295809512</v>
      </c>
      <c r="H24" s="34">
        <f t="shared" si="3"/>
        <v>148788.948</v>
      </c>
      <c r="I24" s="41">
        <v>6860</v>
      </c>
      <c r="J24" s="33">
        <f t="shared" si="4"/>
        <v>5854.7409746522153</v>
      </c>
      <c r="K24" s="34">
        <f t="shared" si="5"/>
        <v>149486.26</v>
      </c>
      <c r="L24" s="41">
        <v>6861</v>
      </c>
      <c r="M24" s="33">
        <f t="shared" si="6"/>
        <v>5855.5944354356916</v>
      </c>
      <c r="N24" s="34">
        <f t="shared" si="7"/>
        <v>149508.05100000001</v>
      </c>
      <c r="O24" s="37">
        <v>1.1717</v>
      </c>
      <c r="P24" s="43">
        <v>21.791</v>
      </c>
    </row>
    <row r="25" spans="1:16" ht="13.5">
      <c r="A25" s="39">
        <v>22</v>
      </c>
      <c r="B25" s="40">
        <v>1</v>
      </c>
      <c r="C25" s="41">
        <v>6872</v>
      </c>
      <c r="D25" s="33">
        <f t="shared" si="0"/>
        <v>5851.9969343438652</v>
      </c>
      <c r="E25" s="34">
        <f t="shared" si="1"/>
        <v>148964.34399999998</v>
      </c>
      <c r="F25" s="41">
        <v>6872.5</v>
      </c>
      <c r="G25" s="33">
        <f t="shared" si="2"/>
        <v>5852.4227199182496</v>
      </c>
      <c r="H25" s="34">
        <f t="shared" si="3"/>
        <v>148975.1825</v>
      </c>
      <c r="I25" s="41">
        <v>6910</v>
      </c>
      <c r="J25" s="33">
        <f t="shared" si="4"/>
        <v>5884.3566379971053</v>
      </c>
      <c r="K25" s="34">
        <f t="shared" si="5"/>
        <v>149788.07</v>
      </c>
      <c r="L25" s="41">
        <v>6910.5</v>
      </c>
      <c r="M25" s="33">
        <f t="shared" si="6"/>
        <v>5884.7824235714897</v>
      </c>
      <c r="N25" s="34">
        <f t="shared" si="7"/>
        <v>149798.90849999999</v>
      </c>
      <c r="O25" s="37">
        <v>1.1742999999999999</v>
      </c>
      <c r="P25" s="43">
        <v>21.677</v>
      </c>
    </row>
    <row r="26" spans="1:16" ht="13.5">
      <c r="A26" s="39">
        <v>23</v>
      </c>
      <c r="B26" s="40">
        <v>1</v>
      </c>
      <c r="C26" s="41">
        <v>6894.5</v>
      </c>
      <c r="D26" s="33">
        <f t="shared" si="0"/>
        <v>5821.0908476865925</v>
      </c>
      <c r="E26" s="34">
        <f t="shared" si="1"/>
        <v>148142.12149999998</v>
      </c>
      <c r="F26" s="41">
        <v>6895.5</v>
      </c>
      <c r="G26" s="33">
        <f t="shared" si="2"/>
        <v>5821.9351570415402</v>
      </c>
      <c r="H26" s="34">
        <f t="shared" si="3"/>
        <v>148163.6085</v>
      </c>
      <c r="I26" s="41">
        <v>6927</v>
      </c>
      <c r="J26" s="33">
        <f t="shared" si="4"/>
        <v>5848.5309017223917</v>
      </c>
      <c r="K26" s="34">
        <f t="shared" si="5"/>
        <v>148840.44899999999</v>
      </c>
      <c r="L26" s="41">
        <v>6928</v>
      </c>
      <c r="M26" s="33">
        <f t="shared" si="6"/>
        <v>5849.3752110773394</v>
      </c>
      <c r="N26" s="34">
        <f t="shared" si="7"/>
        <v>148861.93599999999</v>
      </c>
      <c r="O26" s="37">
        <v>1.1843999999999999</v>
      </c>
      <c r="P26" s="43">
        <v>21.486999999999998</v>
      </c>
    </row>
    <row r="27" spans="1:16" ht="13.5">
      <c r="A27" s="39">
        <v>24</v>
      </c>
      <c r="B27" s="40">
        <v>1</v>
      </c>
      <c r="C27" s="41">
        <v>6967</v>
      </c>
      <c r="D27" s="33">
        <f t="shared" si="0"/>
        <v>5867.4414687552635</v>
      </c>
      <c r="E27" s="34">
        <f t="shared" si="1"/>
        <v>149038.06399999998</v>
      </c>
      <c r="F27" s="41">
        <v>6967.5</v>
      </c>
      <c r="G27" s="33">
        <f t="shared" si="2"/>
        <v>5867.8625568468924</v>
      </c>
      <c r="H27" s="34">
        <f t="shared" si="3"/>
        <v>149048.76</v>
      </c>
      <c r="I27" s="41">
        <v>6999</v>
      </c>
      <c r="J27" s="33">
        <f t="shared" si="4"/>
        <v>5894.3911066195051</v>
      </c>
      <c r="K27" s="34">
        <f t="shared" si="5"/>
        <v>149722.60800000001</v>
      </c>
      <c r="L27" s="41">
        <v>7000</v>
      </c>
      <c r="M27" s="33">
        <f t="shared" si="6"/>
        <v>5895.233282802762</v>
      </c>
      <c r="N27" s="34">
        <f t="shared" si="7"/>
        <v>149744</v>
      </c>
      <c r="O27" s="37">
        <v>1.1874</v>
      </c>
      <c r="P27" s="43">
        <v>21.391999999999999</v>
      </c>
    </row>
    <row r="28" spans="1:16" ht="13.5">
      <c r="A28" s="39">
        <v>25</v>
      </c>
      <c r="B28" s="40"/>
      <c r="C28" s="41"/>
      <c r="D28" s="33" t="str">
        <f t="shared" si="0"/>
        <v/>
      </c>
      <c r="E28" s="34" t="s">
        <v>2</v>
      </c>
      <c r="F28" s="41"/>
      <c r="G28" s="33" t="str">
        <f t="shared" si="2"/>
        <v/>
      </c>
      <c r="H28" s="34" t="s">
        <v>2</v>
      </c>
      <c r="I28" s="41"/>
      <c r="J28" s="33" t="str">
        <f t="shared" si="4"/>
        <v/>
      </c>
      <c r="K28" s="34" t="s">
        <v>2</v>
      </c>
      <c r="L28" s="41"/>
      <c r="M28" s="33" t="str">
        <f t="shared" si="6"/>
        <v/>
      </c>
      <c r="N28" s="34" t="s">
        <v>2</v>
      </c>
      <c r="O28" s="37"/>
      <c r="P28" s="43"/>
    </row>
    <row r="29" spans="1:16" ht="13.5">
      <c r="A29" s="39">
        <v>26</v>
      </c>
      <c r="B29" s="40"/>
      <c r="C29" s="41"/>
      <c r="D29" s="33" t="str">
        <f t="shared" si="0"/>
        <v/>
      </c>
      <c r="E29" s="34" t="s">
        <v>2</v>
      </c>
      <c r="F29" s="41"/>
      <c r="G29" s="33" t="str">
        <f t="shared" si="2"/>
        <v/>
      </c>
      <c r="H29" s="34" t="s">
        <v>2</v>
      </c>
      <c r="I29" s="41"/>
      <c r="J29" s="33" t="str">
        <f t="shared" si="4"/>
        <v/>
      </c>
      <c r="K29" s="34" t="s">
        <v>2</v>
      </c>
      <c r="L29" s="41"/>
      <c r="M29" s="33" t="str">
        <f t="shared" si="6"/>
        <v/>
      </c>
      <c r="N29" s="34" t="s">
        <v>2</v>
      </c>
      <c r="O29" s="37"/>
      <c r="P29" s="43"/>
    </row>
    <row r="30" spans="1:16" ht="13.5">
      <c r="A30" s="39">
        <v>27</v>
      </c>
      <c r="B30" s="40">
        <v>1</v>
      </c>
      <c r="C30" s="65">
        <v>6891</v>
      </c>
      <c r="D30" s="66">
        <f t="shared" si="0"/>
        <v>5769.9070585280087</v>
      </c>
      <c r="E30" s="34">
        <f t="shared" si="1"/>
        <v>146633.58900000001</v>
      </c>
      <c r="F30" s="41">
        <v>6892</v>
      </c>
      <c r="G30" s="33">
        <f>IF(F30=0,"",F30/O30)</f>
        <v>5770.7443690864948</v>
      </c>
      <c r="H30" s="34">
        <f>F30*P30</f>
        <v>146654.86799999999</v>
      </c>
      <c r="I30" s="41">
        <v>6919</v>
      </c>
      <c r="J30" s="33">
        <f>IF(I30=0,"",I30/O30)</f>
        <v>5793.3517541656202</v>
      </c>
      <c r="K30" s="34">
        <f>I30*P30</f>
        <v>147229.40100000001</v>
      </c>
      <c r="L30" s="41">
        <v>6920</v>
      </c>
      <c r="M30" s="33">
        <f>IF(L30=0,"",L30/O30)</f>
        <v>5794.1890647241062</v>
      </c>
      <c r="N30" s="34">
        <f>L30*P30</f>
        <v>147250.68</v>
      </c>
      <c r="O30" s="37">
        <v>1.1942999999999999</v>
      </c>
      <c r="P30" s="43">
        <v>21.279</v>
      </c>
    </row>
    <row r="31" spans="1:16" ht="13.5">
      <c r="A31" s="39">
        <v>28</v>
      </c>
      <c r="B31" s="40">
        <v>1</v>
      </c>
      <c r="C31" s="41">
        <v>6798</v>
      </c>
      <c r="D31" s="33">
        <f>IF(C31=0,"",C31/O31)</f>
        <v>5722.2222222222226</v>
      </c>
      <c r="E31" s="34">
        <f>C31*P31</f>
        <v>145599.56399999998</v>
      </c>
      <c r="F31" s="41">
        <v>6800</v>
      </c>
      <c r="G31" s="33">
        <f>IF(F31=0,"",F31/O31)</f>
        <v>5723.9057239057238</v>
      </c>
      <c r="H31" s="34">
        <f>F31*P31</f>
        <v>145642.4</v>
      </c>
      <c r="I31" s="41">
        <v>6826</v>
      </c>
      <c r="J31" s="33">
        <f>IF(I31=0,"",I31/O31)</f>
        <v>5745.7912457912462</v>
      </c>
      <c r="K31" s="34">
        <f>I31*P31</f>
        <v>146199.26799999998</v>
      </c>
      <c r="L31" s="41">
        <v>6827</v>
      </c>
      <c r="M31" s="33">
        <f>IF(L31=0,"",L31/O31)</f>
        <v>5746.6329966329968</v>
      </c>
      <c r="N31" s="34">
        <f>L31*P31</f>
        <v>146220.68599999999</v>
      </c>
      <c r="O31" s="37">
        <v>1.1879999999999999</v>
      </c>
      <c r="P31" s="43">
        <v>21.417999999999999</v>
      </c>
    </row>
    <row r="32" spans="1:16" ht="13.5">
      <c r="A32" s="39">
        <v>29</v>
      </c>
      <c r="B32" s="40">
        <v>1</v>
      </c>
      <c r="C32" s="41">
        <v>6756</v>
      </c>
      <c r="D32" s="33">
        <f t="shared" si="0"/>
        <v>5707.5272450789898</v>
      </c>
      <c r="E32" s="34">
        <f t="shared" si="1"/>
        <v>145537.75200000001</v>
      </c>
      <c r="F32" s="41">
        <v>6756.5</v>
      </c>
      <c r="G32" s="33">
        <f>IF(F32=0,"",F32/O32)</f>
        <v>5707.9496494044097</v>
      </c>
      <c r="H32" s="34">
        <f>F32*P32</f>
        <v>145548.52300000002</v>
      </c>
      <c r="I32" s="41">
        <v>6779.5</v>
      </c>
      <c r="J32" s="33">
        <f>IF(I32=0,"",I32/O32)</f>
        <v>5727.3802483737436</v>
      </c>
      <c r="K32" s="34">
        <f>I32*P32</f>
        <v>146043.989</v>
      </c>
      <c r="L32" s="41">
        <v>6780.5</v>
      </c>
      <c r="M32" s="33">
        <f>IF(L32=0,"",L32/O32)</f>
        <v>5728.2250570245842</v>
      </c>
      <c r="N32" s="34">
        <f>L32*P32</f>
        <v>146065.53100000002</v>
      </c>
      <c r="O32" s="37">
        <v>1.1837</v>
      </c>
      <c r="P32" s="43">
        <v>21.542000000000002</v>
      </c>
    </row>
    <row r="33" spans="1:16" ht="13.5">
      <c r="A33" s="39">
        <v>30</v>
      </c>
      <c r="B33" s="40">
        <v>1</v>
      </c>
      <c r="C33" s="41">
        <v>6760</v>
      </c>
      <c r="D33" s="33">
        <f t="shared" si="0"/>
        <v>5707.0493879273954</v>
      </c>
      <c r="E33" s="34">
        <f t="shared" si="1"/>
        <v>145468.44</v>
      </c>
      <c r="F33" s="41">
        <v>6761</v>
      </c>
      <c r="G33" s="33">
        <f>IF(F33=0,"",F33/O33)</f>
        <v>5707.8936260025321</v>
      </c>
      <c r="H33" s="34">
        <f>F33*P33</f>
        <v>145489.959</v>
      </c>
      <c r="I33" s="41">
        <v>6790</v>
      </c>
      <c r="J33" s="33">
        <f>IF(I33=0,"",I33/O33)</f>
        <v>5732.376530181511</v>
      </c>
      <c r="K33" s="34">
        <f>I33*P33</f>
        <v>146114.00999999998</v>
      </c>
      <c r="L33" s="41">
        <v>6793</v>
      </c>
      <c r="M33" s="33">
        <f>IF(L33=0,"",L33/O33)</f>
        <v>5734.909244406922</v>
      </c>
      <c r="N33" s="34">
        <f>L33*P33</f>
        <v>146178.56699999998</v>
      </c>
      <c r="O33" s="37">
        <v>1.1845000000000001</v>
      </c>
      <c r="P33" s="43">
        <v>21.518999999999998</v>
      </c>
    </row>
    <row r="34" spans="1:16" ht="14.25" thickBot="1">
      <c r="A34" s="68">
        <v>31</v>
      </c>
      <c r="B34" s="69"/>
      <c r="C34" s="70"/>
      <c r="D34" s="33" t="str">
        <f t="shared" si="0"/>
        <v/>
      </c>
      <c r="E34" s="34" t="s">
        <v>2</v>
      </c>
      <c r="F34" s="70"/>
      <c r="G34" s="33" t="str">
        <f>IF(F34=0,"",F34/O34)</f>
        <v/>
      </c>
      <c r="H34" s="34" t="s">
        <v>2</v>
      </c>
      <c r="I34" s="70"/>
      <c r="J34" s="33" t="str">
        <f>IF(I34=0,"",I34/O34)</f>
        <v/>
      </c>
      <c r="K34" s="34" t="s">
        <v>2</v>
      </c>
      <c r="L34" s="70"/>
      <c r="M34" s="33" t="str">
        <f>IF(L34=0,"",L34/O34)</f>
        <v/>
      </c>
      <c r="N34" s="34" t="s">
        <v>2</v>
      </c>
      <c r="O34" s="71"/>
      <c r="P34" s="72"/>
    </row>
    <row r="35" spans="1:16" ht="15" thickBot="1">
      <c r="A35" s="45"/>
      <c r="B35" s="46">
        <f>SUM(B4:B33)</f>
        <v>22</v>
      </c>
      <c r="C35" s="80">
        <f>SUM(C4:C33)/B35</f>
        <v>6824.613636363636</v>
      </c>
      <c r="D35" s="67">
        <f>SUM(D4:D33)/B35</f>
        <v>5815.2954874157567</v>
      </c>
      <c r="E35" s="67">
        <f>SUM(E4:E34)/B35</f>
        <v>148508.00272727272</v>
      </c>
      <c r="F35" s="80">
        <f>SUM(F4:F33)/B35</f>
        <v>6825.568181818182</v>
      </c>
      <c r="G35" s="67">
        <f>SUM(G4:G33)/B35</f>
        <v>5816.108927392248</v>
      </c>
      <c r="H35" s="67">
        <f>SUM(H4:H34)/B35</f>
        <v>148528.77190909089</v>
      </c>
      <c r="I35" s="80">
        <f>SUM(I4:I33)/B35</f>
        <v>6856.090909090909</v>
      </c>
      <c r="J35" s="67">
        <f>SUM(J4:J33)/B35</f>
        <v>5842.1151720538646</v>
      </c>
      <c r="K35" s="67">
        <f>SUM(K4:K34)/B35</f>
        <v>149192.95952272724</v>
      </c>
      <c r="L35" s="80">
        <f>SUM(L4:L33)/B35</f>
        <v>6857.545454545455</v>
      </c>
      <c r="M35" s="47">
        <f>SUM(M4:M33)/B35</f>
        <v>5843.3539656733874</v>
      </c>
      <c r="N35" s="47">
        <f>SUM(N4:N34)/B35</f>
        <v>149224.61986363638</v>
      </c>
      <c r="O35" s="78">
        <f>SUM(O4:O33)/B35</f>
        <v>1.1736772727272724</v>
      </c>
      <c r="P35" s="82">
        <v>21.763000000000002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November 2017</vt:lpstr>
      <vt:lpstr>Cu</vt:lpstr>
    </vt:vector>
  </TitlesOfParts>
  <Company>MTC Trading 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Jokešová Eva</dc:creator>
  <cp:lastModifiedBy>blanka</cp:lastModifiedBy>
  <cp:lastPrinted>2017-12-01T09:26:43Z</cp:lastPrinted>
  <dcterms:created xsi:type="dcterms:W3CDTF">2004-09-28T09:31:55Z</dcterms:created>
  <dcterms:modified xsi:type="dcterms:W3CDTF">2017-12-04T09:53:37Z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-256669142</vt:i4>
  </property>
  <property fmtid="{D5CDD505-2E9C-101B-9397-08002B2CF9AE}" pid="3" name="_EmailSubject">
    <vt:lpwstr>10 Oct 2004.xls</vt:lpwstr>
  </property>
  <property fmtid="{D5CDD505-2E9C-101B-9397-08002B2CF9AE}" pid="4" name="_AuthorEmail">
    <vt:lpwstr>Radovan.Pospisil@green.cz</vt:lpwstr>
  </property>
  <property fmtid="{D5CDD505-2E9C-101B-9397-08002B2CF9AE}" pid="5" name="_AuthorEmailDisplayName">
    <vt:lpwstr>Radovan Pospisil</vt:lpwstr>
  </property>
  <property fmtid="{D5CDD505-2E9C-101B-9397-08002B2CF9AE}" pid="6" name="_ReviewingToolsShownOnce">
    <vt:lpwstr/>
  </property>
</Properties>
</file>