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 defaultThemeVersion="124226"/>
  <mc:AlternateContent xmlns:mc="http://schemas.openxmlformats.org/markup-compatibility/2006">
    <mc:Choice Requires="x15">
      <x15ac:absPath xmlns:x15ac="http://schemas.microsoft.com/office/spreadsheetml/2010/11/ac" url="Z:\2026\LME\"/>
    </mc:Choice>
  </mc:AlternateContent>
  <xr:revisionPtr revIDLastSave="0" documentId="13_ncr:1_{DCD11521-11A6-46CC-827D-B83C86E1B775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October 2026" sheetId="1" r:id="rId1"/>
  </sheets>
  <calcPr calcId="181029" iterateDelta="1E-4"/>
</workbook>
</file>

<file path=xl/calcChain.xml><?xml version="1.0" encoding="utf-8"?>
<calcChain xmlns="http://schemas.openxmlformats.org/spreadsheetml/2006/main">
  <c r="D16" i="1" l="1"/>
  <c r="E16" i="1"/>
  <c r="G16" i="1"/>
  <c r="H16" i="1"/>
  <c r="J16" i="1"/>
  <c r="K16" i="1"/>
  <c r="M16" i="1"/>
  <c r="N16" i="1"/>
  <c r="P16" i="1"/>
  <c r="Q16" i="1"/>
  <c r="S16" i="1"/>
  <c r="T16" i="1"/>
  <c r="V16" i="1"/>
  <c r="W16" i="1"/>
  <c r="D12" i="1"/>
  <c r="E12" i="1"/>
  <c r="G12" i="1"/>
  <c r="H12" i="1"/>
  <c r="J12" i="1"/>
  <c r="K12" i="1"/>
  <c r="M12" i="1"/>
  <c r="N12" i="1"/>
  <c r="P12" i="1"/>
  <c r="Q12" i="1"/>
  <c r="S12" i="1"/>
  <c r="T12" i="1"/>
  <c r="V12" i="1"/>
  <c r="W12" i="1"/>
  <c r="D15" i="1"/>
  <c r="E15" i="1"/>
  <c r="G15" i="1"/>
  <c r="H15" i="1"/>
  <c r="J15" i="1"/>
  <c r="K15" i="1"/>
  <c r="M15" i="1"/>
  <c r="N15" i="1"/>
  <c r="P15" i="1"/>
  <c r="Q15" i="1"/>
  <c r="S15" i="1"/>
  <c r="T15" i="1"/>
  <c r="V15" i="1"/>
  <c r="W15" i="1"/>
  <c r="AB35" i="1"/>
  <c r="AA35" i="1"/>
  <c r="C35" i="1"/>
  <c r="Z35" i="1"/>
  <c r="F35" i="1"/>
  <c r="I35" i="1"/>
  <c r="L35" i="1"/>
  <c r="O35" i="1"/>
  <c r="R35" i="1"/>
  <c r="U35" i="1"/>
  <c r="D5" i="1"/>
  <c r="E5" i="1"/>
  <c r="G5" i="1"/>
  <c r="H5" i="1"/>
  <c r="J5" i="1"/>
  <c r="K5" i="1"/>
  <c r="M5" i="1"/>
  <c r="N5" i="1"/>
  <c r="P5" i="1"/>
  <c r="Q5" i="1"/>
  <c r="S5" i="1"/>
  <c r="T5" i="1"/>
  <c r="V5" i="1"/>
  <c r="W5" i="1"/>
  <c r="D8" i="1"/>
  <c r="E8" i="1"/>
  <c r="G8" i="1"/>
  <c r="H8" i="1"/>
  <c r="J8" i="1"/>
  <c r="K8" i="1"/>
  <c r="M8" i="1"/>
  <c r="N8" i="1"/>
  <c r="P8" i="1"/>
  <c r="Q8" i="1"/>
  <c r="S8" i="1"/>
  <c r="T8" i="1"/>
  <c r="V8" i="1"/>
  <c r="W8" i="1"/>
  <c r="D9" i="1"/>
  <c r="E9" i="1"/>
  <c r="G9" i="1"/>
  <c r="H9" i="1"/>
  <c r="J9" i="1"/>
  <c r="K9" i="1"/>
  <c r="M9" i="1"/>
  <c r="N9" i="1"/>
  <c r="P9" i="1"/>
  <c r="Q9" i="1"/>
  <c r="S9" i="1"/>
  <c r="T9" i="1"/>
  <c r="V9" i="1"/>
  <c r="W9" i="1"/>
  <c r="D10" i="1"/>
  <c r="E10" i="1"/>
  <c r="G10" i="1"/>
  <c r="H10" i="1"/>
  <c r="J10" i="1"/>
  <c r="K10" i="1"/>
  <c r="M10" i="1"/>
  <c r="N10" i="1"/>
  <c r="P10" i="1"/>
  <c r="Q10" i="1"/>
  <c r="S10" i="1"/>
  <c r="T10" i="1"/>
  <c r="V10" i="1"/>
  <c r="W10" i="1"/>
  <c r="D11" i="1"/>
  <c r="E11" i="1"/>
  <c r="G11" i="1"/>
  <c r="H11" i="1"/>
  <c r="J11" i="1"/>
  <c r="K11" i="1"/>
  <c r="M11" i="1"/>
  <c r="N11" i="1"/>
  <c r="P11" i="1"/>
  <c r="Q11" i="1"/>
  <c r="S11" i="1"/>
  <c r="T11" i="1"/>
  <c r="V11" i="1"/>
  <c r="W11" i="1"/>
  <c r="W4" i="1"/>
  <c r="T4" i="1"/>
  <c r="Q4" i="1"/>
  <c r="N4" i="1"/>
  <c r="K4" i="1"/>
  <c r="H4" i="1"/>
  <c r="T35" i="1" l="1"/>
  <c r="N35" i="1"/>
  <c r="H35" i="1"/>
  <c r="W35" i="1"/>
  <c r="Q35" i="1"/>
  <c r="K35" i="1"/>
  <c r="E4" i="1"/>
  <c r="E35" i="1" s="1"/>
  <c r="D4" i="1" l="1"/>
  <c r="D35" i="1" s="1"/>
  <c r="G4" i="1"/>
  <c r="G35" i="1" s="1"/>
  <c r="J4" i="1"/>
  <c r="J35" i="1" s="1"/>
  <c r="M4" i="1"/>
  <c r="M35" i="1" s="1"/>
  <c r="P4" i="1"/>
  <c r="P35" i="1" s="1"/>
  <c r="S4" i="1"/>
  <c r="S35" i="1" s="1"/>
  <c r="V4" i="1"/>
  <c r="V35" i="1" s="1"/>
  <c r="D34" i="1"/>
  <c r="G34" i="1"/>
  <c r="J34" i="1"/>
  <c r="M34" i="1"/>
  <c r="P34" i="1"/>
  <c r="S34" i="1"/>
  <c r="V34" i="1"/>
  <c r="B35" i="1"/>
</calcChain>
</file>

<file path=xl/sharedStrings.xml><?xml version="1.0" encoding="utf-8"?>
<sst xmlns="http://schemas.openxmlformats.org/spreadsheetml/2006/main" count="60" uniqueCount="24">
  <si>
    <t>LME</t>
  </si>
  <si>
    <t xml:space="preserve"> </t>
  </si>
  <si>
    <t>Date</t>
  </si>
  <si>
    <t>EUR/USD</t>
  </si>
  <si>
    <t>EUR/mt</t>
  </si>
  <si>
    <t>CZK/EUR</t>
  </si>
  <si>
    <t>CZK/USD</t>
  </si>
  <si>
    <t>USD/mt</t>
  </si>
  <si>
    <t>CZK/mt</t>
  </si>
  <si>
    <t xml:space="preserve">    Al Settl.</t>
  </si>
  <si>
    <t xml:space="preserve">         AA settl.</t>
  </si>
  <si>
    <t xml:space="preserve">         Zn Settl.</t>
  </si>
  <si>
    <t xml:space="preserve">         Ni Settl.</t>
  </si>
  <si>
    <t xml:space="preserve">         Pb settl.</t>
  </si>
  <si>
    <t xml:space="preserve">        Sn Settl. </t>
  </si>
  <si>
    <t xml:space="preserve">               Cu Settl.</t>
  </si>
  <si>
    <t>bez záruky     without guarantee     bez gwarancje</t>
  </si>
  <si>
    <t>LME FX</t>
  </si>
  <si>
    <t>ECB</t>
  </si>
  <si>
    <t>days</t>
  </si>
  <si>
    <t>BFIX</t>
  </si>
  <si>
    <t>October</t>
  </si>
  <si>
    <t>ČNB</t>
  </si>
  <si>
    <t xml:space="preserve">      ČNB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</si>
</sst>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164" formatCode="0.0"/>
    <numFmt numFmtId="165" formatCode="0.000"/>
    <numFmt numFmtId="166" formatCode="0.0000"/>
    <numFmt numFmtId="167" formatCode="#,##0.0"/>
    <numFmt numFmtId="168" formatCode="#,##0.0000"/>
    <numFmt numFmtId="169" formatCode="#,##0.000"/>
  </numFmts>
  <fonts count="9" x14ac:knownFonts="1">
    <font>
      <sz val="10"/>
      <name val="Arial CE"/>
      <charset val="238"/>
    </font>
    <font>
      <sz val="10"/>
      <name val="Arial"/>
      <family val="2"/>
      <charset val="238"/>
    </font>
    <font>
      <sz val="9"/>
      <name val="Century Gothic"/>
      <family val="2"/>
    </font>
    <font>
      <sz val="10"/>
      <name val="Century Gothic"/>
      <family val="2"/>
    </font>
    <font>
      <sz val="8"/>
      <name val="Century Gothic"/>
      <family val="2"/>
    </font>
    <font>
      <b/>
      <sz val="8"/>
      <name val="Century Gothic"/>
      <family val="2"/>
      <charset val="238"/>
    </font>
    <font>
      <b/>
      <sz val="10"/>
      <name val="Century Gothic"/>
      <family val="2"/>
      <charset val="238"/>
    </font>
    <font>
      <b/>
      <sz val="10"/>
      <name val="Century Gothic"/>
      <family val="2"/>
    </font>
    <font>
      <sz val="10"/>
      <name val="Century Gothic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30">
    <border>
      <left/>
      <right/>
      <top/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63">
    <xf numFmtId="0" fontId="0" fillId="0" borderId="0" xfId="0"/>
    <xf numFmtId="164" fontId="3" fillId="0" borderId="2" xfId="1" applyNumberFormat="1" applyFont="1" applyBorder="1"/>
    <xf numFmtId="164" fontId="3" fillId="0" borderId="3" xfId="1" applyNumberFormat="1" applyFont="1" applyBorder="1"/>
    <xf numFmtId="164" fontId="3" fillId="0" borderId="4" xfId="1" applyNumberFormat="1" applyFont="1" applyBorder="1"/>
    <xf numFmtId="0" fontId="3" fillId="0" borderId="3" xfId="1" applyFont="1" applyBorder="1"/>
    <xf numFmtId="0" fontId="3" fillId="0" borderId="2" xfId="1" applyFont="1" applyBorder="1"/>
    <xf numFmtId="0" fontId="4" fillId="0" borderId="6" xfId="1" applyFont="1" applyBorder="1" applyAlignment="1">
      <alignment horizontal="center"/>
    </xf>
    <xf numFmtId="164" fontId="3" fillId="0" borderId="0" xfId="1" applyNumberFormat="1" applyFont="1"/>
    <xf numFmtId="0" fontId="3" fillId="0" borderId="0" xfId="1" applyFont="1"/>
    <xf numFmtId="0" fontId="4" fillId="0" borderId="9" xfId="1" applyFont="1" applyBorder="1" applyAlignment="1">
      <alignment horizontal="center"/>
    </xf>
    <xf numFmtId="0" fontId="4" fillId="0" borderId="0" xfId="1" applyFont="1" applyAlignment="1">
      <alignment horizontal="center"/>
    </xf>
    <xf numFmtId="165" fontId="4" fillId="0" borderId="9" xfId="1" applyNumberFormat="1" applyFont="1" applyBorder="1" applyAlignment="1">
      <alignment horizontal="center"/>
    </xf>
    <xf numFmtId="0" fontId="4" fillId="0" borderId="10" xfId="1" applyFont="1" applyBorder="1" applyAlignment="1">
      <alignment horizontal="center"/>
    </xf>
    <xf numFmtId="164" fontId="3" fillId="0" borderId="11" xfId="1" applyNumberFormat="1" applyFont="1" applyBorder="1"/>
    <xf numFmtId="164" fontId="3" fillId="0" borderId="12" xfId="1" applyNumberFormat="1" applyFont="1" applyBorder="1"/>
    <xf numFmtId="164" fontId="3" fillId="0" borderId="13" xfId="1" applyNumberFormat="1" applyFont="1" applyBorder="1"/>
    <xf numFmtId="164" fontId="3" fillId="0" borderId="14" xfId="1" applyNumberFormat="1" applyFont="1" applyBorder="1"/>
    <xf numFmtId="164" fontId="3" fillId="0" borderId="15" xfId="1" applyNumberFormat="1" applyFont="1" applyBorder="1"/>
    <xf numFmtId="0" fontId="3" fillId="0" borderId="16" xfId="1" applyFont="1" applyBorder="1"/>
    <xf numFmtId="0" fontId="3" fillId="0" borderId="11" xfId="1" applyFont="1" applyBorder="1"/>
    <xf numFmtId="164" fontId="3" fillId="0" borderId="17" xfId="1" applyNumberFormat="1" applyFont="1" applyBorder="1"/>
    <xf numFmtId="0" fontId="4" fillId="0" borderId="13" xfId="1" applyFont="1" applyBorder="1" applyAlignment="1">
      <alignment horizontal="center"/>
    </xf>
    <xf numFmtId="165" fontId="4" fillId="0" borderId="18" xfId="1" applyNumberFormat="1" applyFont="1" applyBorder="1"/>
    <xf numFmtId="0" fontId="3" fillId="0" borderId="19" xfId="1" applyFont="1" applyBorder="1" applyAlignment="1">
      <alignment horizontal="center"/>
    </xf>
    <xf numFmtId="0" fontId="3" fillId="0" borderId="23" xfId="1" applyFont="1" applyBorder="1" applyAlignment="1">
      <alignment horizontal="center"/>
    </xf>
    <xf numFmtId="0" fontId="3" fillId="0" borderId="24" xfId="1" applyFont="1" applyBorder="1" applyAlignment="1">
      <alignment horizontal="center"/>
    </xf>
    <xf numFmtId="0" fontId="3" fillId="0" borderId="25" xfId="1" applyFont="1" applyBorder="1" applyAlignment="1">
      <alignment horizontal="center"/>
    </xf>
    <xf numFmtId="0" fontId="3" fillId="0" borderId="0" xfId="1" applyFont="1" applyAlignment="1">
      <alignment horizontal="center"/>
    </xf>
    <xf numFmtId="4" fontId="3" fillId="0" borderId="0" xfId="1" applyNumberFormat="1" applyFont="1"/>
    <xf numFmtId="0" fontId="2" fillId="0" borderId="0" xfId="1" applyFont="1"/>
    <xf numFmtId="165" fontId="2" fillId="0" borderId="0" xfId="1" applyNumberFormat="1" applyFont="1"/>
    <xf numFmtId="0" fontId="3" fillId="0" borderId="27" xfId="1" applyFont="1" applyBorder="1" applyAlignment="1">
      <alignment horizontal="center"/>
    </xf>
    <xf numFmtId="0" fontId="3" fillId="0" borderId="28" xfId="1" applyFont="1" applyBorder="1" applyAlignment="1">
      <alignment horizontal="center"/>
    </xf>
    <xf numFmtId="166" fontId="4" fillId="0" borderId="18" xfId="1" applyNumberFormat="1" applyFont="1" applyBorder="1" applyAlignment="1">
      <alignment horizontal="center"/>
    </xf>
    <xf numFmtId="0" fontId="5" fillId="0" borderId="5" xfId="1" applyFont="1" applyBorder="1" applyAlignment="1">
      <alignment horizontal="center"/>
    </xf>
    <xf numFmtId="0" fontId="5" fillId="0" borderId="3" xfId="1" applyFont="1" applyBorder="1" applyAlignment="1">
      <alignment horizontal="center"/>
    </xf>
    <xf numFmtId="165" fontId="5" fillId="0" borderId="29" xfId="1" applyNumberFormat="1" applyFont="1" applyBorder="1" applyAlignment="1">
      <alignment horizontal="center"/>
    </xf>
    <xf numFmtId="0" fontId="5" fillId="0" borderId="29" xfId="1" applyFont="1" applyBorder="1"/>
    <xf numFmtId="164" fontId="3" fillId="0" borderId="7" xfId="1" applyNumberFormat="1" applyFont="1" applyBorder="1" applyAlignment="1">
      <alignment horizontal="center"/>
    </xf>
    <xf numFmtId="164" fontId="3" fillId="0" borderId="0" xfId="1" applyNumberFormat="1" applyFont="1" applyAlignment="1">
      <alignment horizontal="center"/>
    </xf>
    <xf numFmtId="164" fontId="3" fillId="0" borderId="8" xfId="1" applyNumberFormat="1" applyFont="1" applyBorder="1" applyAlignment="1">
      <alignment horizontal="center"/>
    </xf>
    <xf numFmtId="0" fontId="3" fillId="0" borderId="7" xfId="1" applyFont="1" applyBorder="1" applyAlignment="1">
      <alignment horizontal="center"/>
    </xf>
    <xf numFmtId="0" fontId="4" fillId="0" borderId="8" xfId="1" applyFont="1" applyBorder="1" applyAlignment="1">
      <alignment horizontal="center"/>
    </xf>
    <xf numFmtId="0" fontId="3" fillId="0" borderId="15" xfId="1" applyFont="1" applyBorder="1"/>
    <xf numFmtId="49" fontId="4" fillId="2" borderId="2" xfId="1" applyNumberFormat="1" applyFont="1" applyFill="1" applyBorder="1" applyAlignment="1">
      <alignment horizontal="left"/>
    </xf>
    <xf numFmtId="0" fontId="3" fillId="2" borderId="1" xfId="1" applyFont="1" applyFill="1" applyBorder="1" applyAlignment="1">
      <alignment horizontal="center"/>
    </xf>
    <xf numFmtId="167" fontId="3" fillId="0" borderId="22" xfId="1" applyNumberFormat="1" applyFont="1" applyBorder="1" applyAlignment="1">
      <alignment horizontal="center"/>
    </xf>
    <xf numFmtId="4" fontId="3" fillId="0" borderId="21" xfId="1" applyNumberFormat="1" applyFont="1" applyBorder="1" applyAlignment="1">
      <alignment horizontal="center"/>
    </xf>
    <xf numFmtId="4" fontId="3" fillId="0" borderId="20" xfId="1" applyNumberFormat="1" applyFont="1" applyBorder="1" applyAlignment="1">
      <alignment horizontal="center"/>
    </xf>
    <xf numFmtId="3" fontId="3" fillId="0" borderId="22" xfId="1" applyNumberFormat="1" applyFont="1" applyBorder="1" applyAlignment="1">
      <alignment horizontal="center"/>
    </xf>
    <xf numFmtId="166" fontId="3" fillId="0" borderId="22" xfId="1" applyNumberFormat="1" applyFont="1" applyBorder="1" applyAlignment="1">
      <alignment horizontal="center"/>
    </xf>
    <xf numFmtId="165" fontId="3" fillId="0" borderId="22" xfId="1" applyNumberFormat="1" applyFont="1" applyBorder="1" applyAlignment="1">
      <alignment horizontal="center"/>
    </xf>
    <xf numFmtId="4" fontId="7" fillId="2" borderId="26" xfId="1" applyNumberFormat="1" applyFont="1" applyFill="1" applyBorder="1" applyAlignment="1">
      <alignment horizontal="center"/>
    </xf>
    <xf numFmtId="165" fontId="3" fillId="0" borderId="20" xfId="1" applyNumberFormat="1" applyFont="1" applyBorder="1" applyAlignment="1">
      <alignment horizontal="center"/>
    </xf>
    <xf numFmtId="167" fontId="3" fillId="0" borderId="20" xfId="1" applyNumberFormat="1" applyFont="1" applyBorder="1" applyAlignment="1">
      <alignment horizontal="center"/>
    </xf>
    <xf numFmtId="0" fontId="3" fillId="0" borderId="20" xfId="1" applyFont="1" applyBorder="1" applyAlignment="1">
      <alignment horizontal="center"/>
    </xf>
    <xf numFmtId="0" fontId="3" fillId="0" borderId="22" xfId="1" applyFont="1" applyBorder="1" applyAlignment="1">
      <alignment horizontal="center"/>
    </xf>
    <xf numFmtId="0" fontId="3" fillId="0" borderId="26" xfId="1" applyFont="1" applyBorder="1" applyAlignment="1">
      <alignment horizontal="center"/>
    </xf>
    <xf numFmtId="166" fontId="3" fillId="0" borderId="20" xfId="1" applyNumberFormat="1" applyFont="1" applyBorder="1" applyAlignment="1">
      <alignment horizontal="center"/>
    </xf>
    <xf numFmtId="3" fontId="3" fillId="0" borderId="20" xfId="1" applyNumberFormat="1" applyFont="1" applyBorder="1" applyAlignment="1">
      <alignment horizontal="center"/>
    </xf>
    <xf numFmtId="4" fontId="8" fillId="0" borderId="26" xfId="1" applyNumberFormat="1" applyFont="1" applyBorder="1" applyAlignment="1">
      <alignment horizontal="center"/>
    </xf>
    <xf numFmtId="168" fontId="6" fillId="0" borderId="26" xfId="1" applyNumberFormat="1" applyFont="1" applyBorder="1" applyAlignment="1">
      <alignment horizontal="center"/>
    </xf>
    <xf numFmtId="169" fontId="6" fillId="0" borderId="26" xfId="1" applyNumberFormat="1" applyFont="1" applyBorder="1" applyAlignment="1">
      <alignment horizontal="center"/>
    </xf>
  </cellXfs>
  <cellStyles count="2">
    <cellStyle name="Normální" xfId="0" builtinId="0"/>
    <cellStyle name="normální_List1" xfId="1" xr:uid="{00000000-0005-0000-0000-000001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B41"/>
  <sheetViews>
    <sheetView tabSelected="1" workbookViewId="0">
      <pane xSplit="1" topLeftCell="B1" activePane="topRight" state="frozen"/>
      <selection pane="topRight" activeCell="X20" sqref="X20"/>
    </sheetView>
  </sheetViews>
  <sheetFormatPr defaultRowHeight="12.75" x14ac:dyDescent="0.2"/>
  <cols>
    <col min="1" max="1" width="8.42578125" customWidth="1"/>
    <col min="2" max="2" width="6" customWidth="1"/>
    <col min="4" max="4" width="9.7109375" customWidth="1"/>
    <col min="5" max="5" width="10.5703125" customWidth="1"/>
    <col min="17" max="17" width="9.85546875" customWidth="1"/>
    <col min="21" max="21" width="10.42578125" customWidth="1"/>
    <col min="23" max="23" width="11.85546875" customWidth="1"/>
    <col min="28" max="28" width="9.5703125" bestFit="1" customWidth="1"/>
  </cols>
  <sheetData>
    <row r="1" spans="1:28" ht="14.25" x14ac:dyDescent="0.3">
      <c r="A1" s="44" t="s">
        <v>21</v>
      </c>
      <c r="B1" s="45">
        <v>2026</v>
      </c>
      <c r="C1" s="1" t="s">
        <v>15</v>
      </c>
      <c r="D1" s="2"/>
      <c r="E1" s="2"/>
      <c r="F1" s="1" t="s">
        <v>9</v>
      </c>
      <c r="G1" s="2"/>
      <c r="H1" s="3"/>
      <c r="I1" s="4" t="s">
        <v>10</v>
      </c>
      <c r="J1" s="2"/>
      <c r="K1" s="2"/>
      <c r="L1" s="5" t="s">
        <v>11</v>
      </c>
      <c r="M1" s="2"/>
      <c r="N1" s="3"/>
      <c r="O1" s="4" t="s">
        <v>12</v>
      </c>
      <c r="P1" s="2"/>
      <c r="Q1" s="2"/>
      <c r="R1" s="5" t="s">
        <v>13</v>
      </c>
      <c r="S1" s="2"/>
      <c r="T1" s="3"/>
      <c r="U1" s="4" t="s">
        <v>14</v>
      </c>
      <c r="V1" s="2"/>
      <c r="W1" s="2"/>
      <c r="X1" s="34" t="s">
        <v>18</v>
      </c>
      <c r="Y1" s="34" t="s">
        <v>20</v>
      </c>
      <c r="Z1" s="35" t="s">
        <v>17</v>
      </c>
      <c r="AA1" s="36" t="s">
        <v>22</v>
      </c>
      <c r="AB1" s="37" t="s">
        <v>23</v>
      </c>
    </row>
    <row r="2" spans="1:28" ht="14.25" x14ac:dyDescent="0.3">
      <c r="A2" s="6" t="s">
        <v>2</v>
      </c>
      <c r="B2" s="31" t="s">
        <v>0</v>
      </c>
      <c r="C2" s="38" t="s">
        <v>7</v>
      </c>
      <c r="D2" s="39" t="s">
        <v>4</v>
      </c>
      <c r="E2" s="39" t="s">
        <v>8</v>
      </c>
      <c r="F2" s="38" t="s">
        <v>7</v>
      </c>
      <c r="G2" s="39" t="s">
        <v>4</v>
      </c>
      <c r="H2" s="40" t="s">
        <v>8</v>
      </c>
      <c r="I2" s="27" t="s">
        <v>7</v>
      </c>
      <c r="J2" s="39" t="s">
        <v>4</v>
      </c>
      <c r="K2" s="39" t="s">
        <v>8</v>
      </c>
      <c r="L2" s="41" t="s">
        <v>7</v>
      </c>
      <c r="M2" s="39" t="s">
        <v>4</v>
      </c>
      <c r="N2" s="40" t="s">
        <v>8</v>
      </c>
      <c r="O2" s="27" t="s">
        <v>7</v>
      </c>
      <c r="P2" s="39" t="s">
        <v>4</v>
      </c>
      <c r="Q2" s="39" t="s">
        <v>8</v>
      </c>
      <c r="R2" s="41" t="s">
        <v>7</v>
      </c>
      <c r="S2" s="39" t="s">
        <v>4</v>
      </c>
      <c r="T2" s="40" t="s">
        <v>8</v>
      </c>
      <c r="U2" s="27" t="s">
        <v>7</v>
      </c>
      <c r="V2" s="39" t="s">
        <v>4</v>
      </c>
      <c r="W2" s="39" t="s">
        <v>8</v>
      </c>
      <c r="X2" s="9" t="s">
        <v>3</v>
      </c>
      <c r="Y2" s="9" t="s">
        <v>3</v>
      </c>
      <c r="Z2" s="10" t="s">
        <v>3</v>
      </c>
      <c r="AA2" s="11" t="s">
        <v>5</v>
      </c>
      <c r="AB2" s="42" t="s">
        <v>6</v>
      </c>
    </row>
    <row r="3" spans="1:28" ht="15" thickBot="1" x14ac:dyDescent="0.35">
      <c r="A3" s="12" t="s">
        <v>1</v>
      </c>
      <c r="B3" s="32" t="s">
        <v>19</v>
      </c>
      <c r="C3" s="13"/>
      <c r="D3" s="14"/>
      <c r="E3" s="15"/>
      <c r="F3" s="13"/>
      <c r="G3" s="16"/>
      <c r="H3" s="17"/>
      <c r="I3" s="18"/>
      <c r="J3" s="14"/>
      <c r="K3" s="16"/>
      <c r="L3" s="19"/>
      <c r="M3" s="14"/>
      <c r="N3" s="20"/>
      <c r="O3" s="18"/>
      <c r="P3" s="14"/>
      <c r="Q3" s="16"/>
      <c r="R3" s="19"/>
      <c r="S3" s="14"/>
      <c r="T3" s="20"/>
      <c r="U3" s="18"/>
      <c r="V3" s="14"/>
      <c r="W3" s="16"/>
      <c r="X3" s="33">
        <v>-3.0000000000000001E-3</v>
      </c>
      <c r="Y3" s="33">
        <v>-3.0000000000000001E-3</v>
      </c>
      <c r="Z3" s="21"/>
      <c r="AA3" s="22"/>
      <c r="AB3" s="43"/>
    </row>
    <row r="4" spans="1:28" ht="13.5" x14ac:dyDescent="0.25">
      <c r="A4" s="23">
        <v>1</v>
      </c>
      <c r="B4" s="55">
        <v>1</v>
      </c>
      <c r="C4" s="54">
        <v>14335</v>
      </c>
      <c r="D4" s="47">
        <f t="shared" ref="D4" si="0">IF(C4=0,"",C4/Z4)</f>
        <v>12680.229986731534</v>
      </c>
      <c r="E4" s="48">
        <f t="shared" ref="E4" si="1">C4*AB4</f>
        <v>310424.42499999999</v>
      </c>
      <c r="F4" s="54">
        <v>3120</v>
      </c>
      <c r="G4" s="48">
        <f t="shared" ref="G4" si="2">IF(F4=0,"",F4/Z4)</f>
        <v>2759.8407784166297</v>
      </c>
      <c r="H4" s="48">
        <f t="shared" ref="H4" si="3">F4*AB4</f>
        <v>67563.600000000006</v>
      </c>
      <c r="I4" s="54">
        <v>3200</v>
      </c>
      <c r="J4" s="48">
        <f t="shared" ref="J4" si="4">IF(I4=0,"",I4/Z4)</f>
        <v>2830.6059265811587</v>
      </c>
      <c r="K4" s="48">
        <f t="shared" ref="K4" si="5">I4*AB4</f>
        <v>69296</v>
      </c>
      <c r="L4" s="54">
        <v>3834</v>
      </c>
      <c r="M4" s="48">
        <f t="shared" ref="M4" si="6">IF(L4=0,"",L4/Z4)</f>
        <v>3391.4197257850506</v>
      </c>
      <c r="N4" s="48">
        <f t="shared" ref="N4" si="7">L4*AB4</f>
        <v>83025.27</v>
      </c>
      <c r="O4" s="59">
        <v>15570</v>
      </c>
      <c r="P4" s="48">
        <f t="shared" ref="P4" si="8">IF(O4=0,"",O4/Z4)</f>
        <v>13772.666961521451</v>
      </c>
      <c r="Q4" s="48">
        <f t="shared" ref="Q4" si="9">O4*AB4</f>
        <v>337168.35000000003</v>
      </c>
      <c r="R4" s="54">
        <v>1837</v>
      </c>
      <c r="S4" s="48">
        <f t="shared" ref="S4" si="10">IF(R4=0,"",R4/Z4)</f>
        <v>1624.9447147279964</v>
      </c>
      <c r="T4" s="48">
        <f t="shared" ref="T4" si="11">R4*AB4</f>
        <v>39780.235000000001</v>
      </c>
      <c r="U4" s="59">
        <v>54400</v>
      </c>
      <c r="V4" s="48">
        <f t="shared" ref="V4" si="12">IF(U4=0,"",U4/Z4)</f>
        <v>48120.300751879695</v>
      </c>
      <c r="W4" s="48">
        <f t="shared" ref="W4" si="13">U4*AB4</f>
        <v>1178032</v>
      </c>
      <c r="X4" s="58">
        <v>1.1268</v>
      </c>
      <c r="Y4" s="58">
        <v>1.1277999999999999</v>
      </c>
      <c r="Z4" s="58">
        <v>1.1305000000000001</v>
      </c>
      <c r="AA4" s="51">
        <v>24.465</v>
      </c>
      <c r="AB4" s="53">
        <v>21.655000000000001</v>
      </c>
    </row>
    <row r="5" spans="1:28" ht="13.5" x14ac:dyDescent="0.25">
      <c r="A5" s="24">
        <v>2</v>
      </c>
      <c r="B5" s="56">
        <v>1</v>
      </c>
      <c r="C5" s="54">
        <v>14355</v>
      </c>
      <c r="D5" s="47">
        <f t="shared" ref="D5:D11" si="14">IF(C5=0,"",C5/Z5)</f>
        <v>12779.31095878216</v>
      </c>
      <c r="E5" s="48">
        <f t="shared" ref="E5:E11" si="15">C5*AB5</f>
        <v>312867.22500000003</v>
      </c>
      <c r="F5" s="54">
        <v>3109.5</v>
      </c>
      <c r="G5" s="48">
        <f t="shared" ref="G5:G11" si="16">IF(F5=0,"",F5/Z5)</f>
        <v>2768.1830321374523</v>
      </c>
      <c r="H5" s="48">
        <f t="shared" ref="H5:H11" si="17">F5*AB5</f>
        <v>67771.552500000005</v>
      </c>
      <c r="I5" s="54">
        <v>3200</v>
      </c>
      <c r="J5" s="48">
        <f t="shared" ref="J5:J11" si="18">IF(I5=0,"",I5/Z5)</f>
        <v>2848.7492210451351</v>
      </c>
      <c r="K5" s="48">
        <f t="shared" ref="K5:K11" si="19">I5*AB5</f>
        <v>69744</v>
      </c>
      <c r="L5" s="54">
        <v>3798</v>
      </c>
      <c r="M5" s="48">
        <f t="shared" ref="M5:M11" si="20">IF(L5=0,"",L5/Z5)</f>
        <v>3381.1092317279445</v>
      </c>
      <c r="N5" s="48">
        <f t="shared" ref="N5:N11" si="21">L5*AB5</f>
        <v>82777.41</v>
      </c>
      <c r="O5" s="59">
        <v>15435</v>
      </c>
      <c r="P5" s="48">
        <f t="shared" ref="P5:P11" si="22">IF(O5=0,"",O5/Z5)</f>
        <v>13740.763820884893</v>
      </c>
      <c r="Q5" s="48">
        <f t="shared" ref="Q5:Q11" si="23">O5*AB5</f>
        <v>336405.82500000001</v>
      </c>
      <c r="R5" s="54">
        <v>1827</v>
      </c>
      <c r="S5" s="48">
        <f t="shared" ref="S5:S11" si="24">IF(R5=0,"",R5/Z5)</f>
        <v>1626.4577583904568</v>
      </c>
      <c r="T5" s="48">
        <f t="shared" ref="T5:T11" si="25">R5*AB5</f>
        <v>39819.465000000004</v>
      </c>
      <c r="U5" s="59">
        <v>54355</v>
      </c>
      <c r="V5" s="48">
        <f t="shared" ref="V5:V11" si="26">IF(U5=0,"",U5/Z5)</f>
        <v>48388.676221846348</v>
      </c>
      <c r="W5" s="48">
        <f t="shared" ref="W5:W11" si="27">U5*AB5</f>
        <v>1184667.2250000001</v>
      </c>
      <c r="X5" s="50">
        <v>1.1194999999999999</v>
      </c>
      <c r="Y5" s="50">
        <v>1.1203000000000001</v>
      </c>
      <c r="Z5" s="50">
        <v>1.1233</v>
      </c>
      <c r="AA5" s="51">
        <v>24.465</v>
      </c>
      <c r="AB5" s="51">
        <v>21.795000000000002</v>
      </c>
    </row>
    <row r="6" spans="1:28" ht="13.5" x14ac:dyDescent="0.25">
      <c r="A6" s="24">
        <v>3</v>
      </c>
      <c r="B6" s="56" t="s">
        <v>1</v>
      </c>
      <c r="C6" s="54"/>
      <c r="D6" s="47"/>
      <c r="E6" s="48"/>
      <c r="F6" s="54"/>
      <c r="G6" s="48"/>
      <c r="H6" s="48"/>
      <c r="I6" s="54"/>
      <c r="J6" s="48"/>
      <c r="K6" s="48"/>
      <c r="L6" s="54"/>
      <c r="M6" s="48"/>
      <c r="N6" s="48"/>
      <c r="O6" s="59"/>
      <c r="P6" s="48"/>
      <c r="Q6" s="48"/>
      <c r="R6" s="54"/>
      <c r="S6" s="48"/>
      <c r="T6" s="48"/>
      <c r="U6" s="59"/>
      <c r="V6" s="48"/>
      <c r="W6" s="48"/>
      <c r="X6" s="50"/>
      <c r="Y6" s="50"/>
      <c r="Z6" s="50"/>
      <c r="AA6" s="51"/>
      <c r="AB6" s="51"/>
    </row>
    <row r="7" spans="1:28" ht="13.5" x14ac:dyDescent="0.25">
      <c r="A7" s="24">
        <v>4</v>
      </c>
      <c r="B7" s="56" t="s">
        <v>1</v>
      </c>
      <c r="C7" s="54"/>
      <c r="D7" s="47"/>
      <c r="E7" s="48"/>
      <c r="F7" s="54"/>
      <c r="G7" s="48"/>
      <c r="H7" s="48"/>
      <c r="I7" s="54"/>
      <c r="J7" s="48"/>
      <c r="K7" s="48"/>
      <c r="L7" s="54"/>
      <c r="M7" s="48"/>
      <c r="N7" s="48"/>
      <c r="O7" s="59"/>
      <c r="P7" s="48"/>
      <c r="Q7" s="48"/>
      <c r="R7" s="54"/>
      <c r="S7" s="48"/>
      <c r="T7" s="48"/>
      <c r="U7" s="59"/>
      <c r="V7" s="48"/>
      <c r="W7" s="48"/>
      <c r="X7" s="50"/>
      <c r="Y7" s="50"/>
      <c r="Z7" s="50"/>
      <c r="AA7" s="51"/>
      <c r="AB7" s="51"/>
    </row>
    <row r="8" spans="1:28" ht="13.5" x14ac:dyDescent="0.25">
      <c r="A8" s="24">
        <v>5</v>
      </c>
      <c r="B8" s="56">
        <v>1</v>
      </c>
      <c r="C8" s="54">
        <v>14430</v>
      </c>
      <c r="D8" s="47">
        <f t="shared" si="14"/>
        <v>12877.030162412993</v>
      </c>
      <c r="E8" s="48">
        <f t="shared" si="15"/>
        <v>315064.62</v>
      </c>
      <c r="F8" s="54">
        <v>3107</v>
      </c>
      <c r="G8" s="48">
        <f t="shared" si="16"/>
        <v>2772.6218097447795</v>
      </c>
      <c r="H8" s="48">
        <f t="shared" si="17"/>
        <v>67838.237999999998</v>
      </c>
      <c r="I8" s="54">
        <v>3200</v>
      </c>
      <c r="J8" s="48">
        <f t="shared" si="18"/>
        <v>2855.6130644297696</v>
      </c>
      <c r="K8" s="48">
        <f t="shared" si="19"/>
        <v>69868.800000000003</v>
      </c>
      <c r="L8" s="54">
        <v>3774</v>
      </c>
      <c r="M8" s="48">
        <f t="shared" si="20"/>
        <v>3367.8386578618597</v>
      </c>
      <c r="N8" s="48">
        <f t="shared" si="21"/>
        <v>82401.516000000003</v>
      </c>
      <c r="O8" s="59">
        <v>15470</v>
      </c>
      <c r="P8" s="48">
        <f t="shared" si="22"/>
        <v>13805.104408352669</v>
      </c>
      <c r="Q8" s="48">
        <f t="shared" si="23"/>
        <v>337771.98</v>
      </c>
      <c r="R8" s="54">
        <v>1829.5</v>
      </c>
      <c r="S8" s="48">
        <f t="shared" si="24"/>
        <v>1632.6075316794575</v>
      </c>
      <c r="T8" s="48">
        <f t="shared" si="25"/>
        <v>39945.303</v>
      </c>
      <c r="U8" s="59">
        <v>54250</v>
      </c>
      <c r="V8" s="48">
        <f t="shared" si="26"/>
        <v>48411.565232910936</v>
      </c>
      <c r="W8" s="48">
        <f t="shared" si="27"/>
        <v>1184494.5</v>
      </c>
      <c r="X8" s="50">
        <v>1.1173999999999999</v>
      </c>
      <c r="Y8" s="50">
        <v>1.1173999999999999</v>
      </c>
      <c r="Z8" s="50">
        <v>1.1206</v>
      </c>
      <c r="AA8" s="51">
        <v>24.46</v>
      </c>
      <c r="AB8" s="51">
        <v>21.834</v>
      </c>
    </row>
    <row r="9" spans="1:28" ht="13.5" x14ac:dyDescent="0.25">
      <c r="A9" s="24">
        <v>6</v>
      </c>
      <c r="B9" s="56">
        <v>1</v>
      </c>
      <c r="C9" s="54">
        <v>14505</v>
      </c>
      <c r="D9" s="47">
        <f t="shared" si="14"/>
        <v>12872.736954206603</v>
      </c>
      <c r="E9" s="48">
        <f t="shared" si="15"/>
        <v>313989.73499999999</v>
      </c>
      <c r="F9" s="54">
        <v>3134.5</v>
      </c>
      <c r="G9" s="48">
        <f t="shared" si="16"/>
        <v>2781.7713880014198</v>
      </c>
      <c r="H9" s="48">
        <f t="shared" si="17"/>
        <v>67852.521499999988</v>
      </c>
      <c r="I9" s="54">
        <v>3200</v>
      </c>
      <c r="J9" s="48">
        <f t="shared" si="18"/>
        <v>2839.9006034788781</v>
      </c>
      <c r="K9" s="48">
        <f t="shared" si="19"/>
        <v>69270.399999999994</v>
      </c>
      <c r="L9" s="54">
        <v>3803</v>
      </c>
      <c r="M9" s="48">
        <f t="shared" si="20"/>
        <v>3375.0443734469295</v>
      </c>
      <c r="N9" s="48">
        <f t="shared" si="21"/>
        <v>82323.540999999997</v>
      </c>
      <c r="O9" s="59">
        <v>15530</v>
      </c>
      <c r="P9" s="48">
        <f t="shared" si="22"/>
        <v>13782.39261625843</v>
      </c>
      <c r="Q9" s="48">
        <f t="shared" si="23"/>
        <v>336177.91</v>
      </c>
      <c r="R9" s="54">
        <v>1837.5</v>
      </c>
      <c r="S9" s="48">
        <f t="shared" si="24"/>
        <v>1630.7241746538871</v>
      </c>
      <c r="T9" s="48">
        <f t="shared" si="25"/>
        <v>39776.362499999996</v>
      </c>
      <c r="U9" s="59">
        <v>54275</v>
      </c>
      <c r="V9" s="48">
        <f t="shared" si="26"/>
        <v>48167.376641817536</v>
      </c>
      <c r="W9" s="48">
        <f t="shared" si="27"/>
        <v>1174890.9249999998</v>
      </c>
      <c r="X9" s="50">
        <v>1.1238999999999999</v>
      </c>
      <c r="Y9" s="50">
        <v>1.1236999999999999</v>
      </c>
      <c r="Z9" s="50">
        <v>1.1268</v>
      </c>
      <c r="AA9" s="51">
        <v>24.405000000000001</v>
      </c>
      <c r="AB9" s="51">
        <v>21.646999999999998</v>
      </c>
    </row>
    <row r="10" spans="1:28" ht="13.5" x14ac:dyDescent="0.25">
      <c r="A10" s="24">
        <v>7</v>
      </c>
      <c r="B10" s="56">
        <v>1</v>
      </c>
      <c r="C10" s="54">
        <v>14510</v>
      </c>
      <c r="D10" s="47">
        <f t="shared" si="14"/>
        <v>12975.051417329874</v>
      </c>
      <c r="E10" s="48">
        <f t="shared" si="15"/>
        <v>317203.11</v>
      </c>
      <c r="F10" s="54">
        <v>3102.5</v>
      </c>
      <c r="G10" s="48">
        <f t="shared" si="16"/>
        <v>2774.3002772064738</v>
      </c>
      <c r="H10" s="48">
        <f t="shared" si="17"/>
        <v>67823.752500000002</v>
      </c>
      <c r="I10" s="54">
        <v>3200</v>
      </c>
      <c r="J10" s="48">
        <f t="shared" si="18"/>
        <v>2861.4861843870158</v>
      </c>
      <c r="K10" s="48">
        <f t="shared" si="19"/>
        <v>69955.199999999997</v>
      </c>
      <c r="L10" s="54">
        <v>3799</v>
      </c>
      <c r="M10" s="48">
        <f t="shared" si="20"/>
        <v>3397.1206295269603</v>
      </c>
      <c r="N10" s="48">
        <f t="shared" si="21"/>
        <v>83049.938999999998</v>
      </c>
      <c r="O10" s="59">
        <v>15645</v>
      </c>
      <c r="P10" s="48">
        <f t="shared" si="22"/>
        <v>13989.984798354644</v>
      </c>
      <c r="Q10" s="48">
        <f t="shared" si="23"/>
        <v>342015.34500000003</v>
      </c>
      <c r="R10" s="54">
        <v>1844.5</v>
      </c>
      <c r="S10" s="48">
        <f t="shared" si="24"/>
        <v>1649.3785209693283</v>
      </c>
      <c r="T10" s="48">
        <f t="shared" si="25"/>
        <v>40322.614500000003</v>
      </c>
      <c r="U10" s="59">
        <v>54000</v>
      </c>
      <c r="V10" s="48">
        <f t="shared" si="26"/>
        <v>48287.579361530894</v>
      </c>
      <c r="W10" s="48">
        <f t="shared" si="27"/>
        <v>1180494</v>
      </c>
      <c r="X10" s="50">
        <v>1.1147</v>
      </c>
      <c r="Y10" s="50">
        <v>1.1499999999999999</v>
      </c>
      <c r="Z10" s="50">
        <v>1.1183000000000001</v>
      </c>
      <c r="AA10" s="51">
        <v>24.43</v>
      </c>
      <c r="AB10" s="51">
        <v>21.861000000000001</v>
      </c>
    </row>
    <row r="11" spans="1:28" ht="13.5" x14ac:dyDescent="0.25">
      <c r="A11" s="24">
        <v>8</v>
      </c>
      <c r="B11" s="56">
        <v>1</v>
      </c>
      <c r="C11" s="54">
        <v>14526</v>
      </c>
      <c r="D11" s="47">
        <f t="shared" si="14"/>
        <v>12996.331752706452</v>
      </c>
      <c r="E11" s="48">
        <f t="shared" si="15"/>
        <v>316826.58600000001</v>
      </c>
      <c r="F11" s="54">
        <v>3060.5</v>
      </c>
      <c r="G11" s="48">
        <f t="shared" si="16"/>
        <v>2738.2124004652414</v>
      </c>
      <c r="H11" s="48">
        <f t="shared" si="17"/>
        <v>66752.565499999997</v>
      </c>
      <c r="I11" s="54">
        <v>3200</v>
      </c>
      <c r="J11" s="48">
        <f t="shared" si="18"/>
        <v>2863.0222778921002</v>
      </c>
      <c r="K11" s="48">
        <f t="shared" si="19"/>
        <v>69795.199999999997</v>
      </c>
      <c r="L11" s="54">
        <v>3781</v>
      </c>
      <c r="M11" s="48">
        <f t="shared" si="20"/>
        <v>3382.8397602218843</v>
      </c>
      <c r="N11" s="48">
        <f t="shared" si="21"/>
        <v>82467.391000000003</v>
      </c>
      <c r="O11" s="59">
        <v>15415</v>
      </c>
      <c r="P11" s="48">
        <f t="shared" si="22"/>
        <v>13791.715129283351</v>
      </c>
      <c r="Q11" s="48">
        <f t="shared" si="23"/>
        <v>336216.565</v>
      </c>
      <c r="R11" s="54">
        <v>1833</v>
      </c>
      <c r="S11" s="48">
        <f t="shared" si="24"/>
        <v>1639.9749485550685</v>
      </c>
      <c r="T11" s="48">
        <f t="shared" si="25"/>
        <v>39979.563000000002</v>
      </c>
      <c r="U11" s="59">
        <v>53050</v>
      </c>
      <c r="V11" s="48">
        <f t="shared" si="26"/>
        <v>47463.541200679974</v>
      </c>
      <c r="W11" s="48">
        <f t="shared" si="27"/>
        <v>1157073.55</v>
      </c>
      <c r="X11" s="50">
        <v>1.1155999999999999</v>
      </c>
      <c r="Y11" s="50">
        <v>1.1149</v>
      </c>
      <c r="Z11" s="50">
        <v>1.1176999999999999</v>
      </c>
      <c r="AA11" s="51">
        <v>24.4</v>
      </c>
      <c r="AB11" s="51">
        <v>21.811</v>
      </c>
    </row>
    <row r="12" spans="1:28" ht="13.5" x14ac:dyDescent="0.25">
      <c r="A12" s="24">
        <v>9</v>
      </c>
      <c r="B12" s="56">
        <v>1</v>
      </c>
      <c r="C12" s="54">
        <v>14689</v>
      </c>
      <c r="D12" s="47">
        <f t="shared" ref="D12:D15" si="28">IF(C12=0,"",C12/Z12)</f>
        <v>13104.648050673566</v>
      </c>
      <c r="E12" s="48">
        <f t="shared" ref="E12:E15" si="29">C12*AB12</f>
        <v>319412.30499999999</v>
      </c>
      <c r="F12" s="54">
        <v>3055.5</v>
      </c>
      <c r="G12" s="48">
        <f t="shared" ref="G12:G15" si="30">IF(F12=0,"",F12/Z12)</f>
        <v>2725.9345169060575</v>
      </c>
      <c r="H12" s="48">
        <f t="shared" ref="H12:H15" si="31">F12*AB12</f>
        <v>66441.847500000003</v>
      </c>
      <c r="I12" s="54">
        <v>3200</v>
      </c>
      <c r="J12" s="48">
        <f t="shared" ref="J12:J15" si="32">IF(I12=0,"",I12/Z12)</f>
        <v>2854.8487822285665</v>
      </c>
      <c r="K12" s="48">
        <f t="shared" ref="K12:K15" si="33">I12*AB12</f>
        <v>69584</v>
      </c>
      <c r="L12" s="54">
        <v>3840</v>
      </c>
      <c r="M12" s="48">
        <f t="shared" ref="M12:M15" si="34">IF(L12=0,"",L12/Z12)</f>
        <v>3425.8185386742794</v>
      </c>
      <c r="N12" s="48">
        <f t="shared" ref="N12:N15" si="35">L12*AB12</f>
        <v>83500.800000000003</v>
      </c>
      <c r="O12" s="59">
        <v>15545</v>
      </c>
      <c r="P12" s="48">
        <f t="shared" ref="P12:P15" si="36">IF(O12=0,"",O12/Z12)</f>
        <v>13868.320099919707</v>
      </c>
      <c r="Q12" s="48">
        <f t="shared" ref="Q12:Q15" si="37">O12*AB12</f>
        <v>338026.02500000002</v>
      </c>
      <c r="R12" s="54">
        <v>1847</v>
      </c>
      <c r="S12" s="48">
        <f t="shared" ref="S12:S15" si="38">IF(R12=0,"",R12/Z12)</f>
        <v>1647.7830314925507</v>
      </c>
      <c r="T12" s="48">
        <f t="shared" ref="T12:T15" si="39">R12*AB12</f>
        <v>40163.014999999999</v>
      </c>
      <c r="U12" s="59">
        <v>52900</v>
      </c>
      <c r="V12" s="48">
        <f t="shared" ref="V12:V15" si="40">IF(U12=0,"",U12/Z12)</f>
        <v>47194.21893121599</v>
      </c>
      <c r="W12" s="48">
        <f t="shared" ref="W12:W15" si="41">U12*AB12</f>
        <v>1150310.5</v>
      </c>
      <c r="X12" s="50">
        <v>1.1175999999999999</v>
      </c>
      <c r="Y12" s="50">
        <v>1.1177999999999999</v>
      </c>
      <c r="Z12" s="50">
        <v>1.1209</v>
      </c>
      <c r="AA12" s="51">
        <v>24.364999999999998</v>
      </c>
      <c r="AB12" s="51">
        <v>21.745000000000001</v>
      </c>
    </row>
    <row r="13" spans="1:28" ht="13.5" x14ac:dyDescent="0.25">
      <c r="A13" s="24">
        <v>10</v>
      </c>
      <c r="B13" s="56"/>
      <c r="C13" s="54"/>
      <c r="D13" s="47"/>
      <c r="E13" s="48"/>
      <c r="F13" s="54"/>
      <c r="G13" s="48"/>
      <c r="H13" s="48"/>
      <c r="I13" s="54"/>
      <c r="J13" s="48"/>
      <c r="K13" s="48"/>
      <c r="L13" s="54"/>
      <c r="M13" s="48"/>
      <c r="N13" s="48"/>
      <c r="O13" s="59"/>
      <c r="P13" s="48"/>
      <c r="Q13" s="48"/>
      <c r="R13" s="54"/>
      <c r="S13" s="48"/>
      <c r="T13" s="48"/>
      <c r="U13" s="59"/>
      <c r="V13" s="48"/>
      <c r="W13" s="48"/>
      <c r="X13" s="50"/>
      <c r="Y13" s="50"/>
      <c r="Z13" s="50"/>
      <c r="AA13" s="51"/>
      <c r="AB13" s="51"/>
    </row>
    <row r="14" spans="1:28" ht="13.5" x14ac:dyDescent="0.25">
      <c r="A14" s="24">
        <v>11</v>
      </c>
      <c r="B14" s="56"/>
      <c r="C14" s="54"/>
      <c r="D14" s="47"/>
      <c r="E14" s="48"/>
      <c r="F14" s="54"/>
      <c r="G14" s="48"/>
      <c r="H14" s="48"/>
      <c r="I14" s="54"/>
      <c r="J14" s="48"/>
      <c r="K14" s="48"/>
      <c r="L14" s="54"/>
      <c r="M14" s="48"/>
      <c r="N14" s="48"/>
      <c r="O14" s="59"/>
      <c r="P14" s="48"/>
      <c r="Q14" s="48"/>
      <c r="R14" s="54"/>
      <c r="S14" s="48"/>
      <c r="T14" s="48"/>
      <c r="U14" s="59"/>
      <c r="V14" s="48"/>
      <c r="W14" s="48"/>
      <c r="X14" s="50"/>
      <c r="Y14" s="50"/>
      <c r="Z14" s="50"/>
      <c r="AA14" s="51"/>
      <c r="AB14" s="51"/>
    </row>
    <row r="15" spans="1:28" ht="13.5" x14ac:dyDescent="0.25">
      <c r="A15" s="24">
        <v>12</v>
      </c>
      <c r="B15" s="56">
        <v>1</v>
      </c>
      <c r="C15" s="54">
        <v>14822</v>
      </c>
      <c r="D15" s="47">
        <f t="shared" si="28"/>
        <v>13261.16131341147</v>
      </c>
      <c r="E15" s="48">
        <f t="shared" si="29"/>
        <v>323252.99800000002</v>
      </c>
      <c r="F15" s="54">
        <v>3055</v>
      </c>
      <c r="G15" s="48">
        <f t="shared" si="30"/>
        <v>2733.2915809251144</v>
      </c>
      <c r="H15" s="48">
        <f t="shared" si="31"/>
        <v>66626.49500000001</v>
      </c>
      <c r="I15" s="54">
        <v>3200</v>
      </c>
      <c r="J15" s="48">
        <f t="shared" si="32"/>
        <v>2863.0222778921002</v>
      </c>
      <c r="K15" s="48">
        <f t="shared" si="33"/>
        <v>69788.800000000003</v>
      </c>
      <c r="L15" s="54">
        <v>3811</v>
      </c>
      <c r="M15" s="48">
        <f t="shared" si="34"/>
        <v>3409.6805940771228</v>
      </c>
      <c r="N15" s="48">
        <f t="shared" si="35"/>
        <v>83114.099000000002</v>
      </c>
      <c r="O15" s="59">
        <v>15515</v>
      </c>
      <c r="P15" s="48">
        <f t="shared" si="36"/>
        <v>13881.18457546748</v>
      </c>
      <c r="Q15" s="48">
        <f t="shared" si="37"/>
        <v>338366.63500000001</v>
      </c>
      <c r="R15" s="54">
        <v>1842</v>
      </c>
      <c r="S15" s="48">
        <f t="shared" si="38"/>
        <v>1648.02719871164</v>
      </c>
      <c r="T15" s="48">
        <f t="shared" si="39"/>
        <v>40172.178</v>
      </c>
      <c r="U15" s="59">
        <v>53500</v>
      </c>
      <c r="V15" s="48">
        <f t="shared" si="40"/>
        <v>47866.153708508551</v>
      </c>
      <c r="W15" s="48">
        <f t="shared" si="41"/>
        <v>1166781.5</v>
      </c>
      <c r="X15" s="50">
        <v>1.1151</v>
      </c>
      <c r="Y15" s="50">
        <v>1.1146</v>
      </c>
      <c r="Z15" s="50">
        <v>1.1176999999999999</v>
      </c>
      <c r="AA15" s="51">
        <v>24.39</v>
      </c>
      <c r="AB15" s="51">
        <v>21.809000000000001</v>
      </c>
    </row>
    <row r="16" spans="1:28" ht="13.5" x14ac:dyDescent="0.25">
      <c r="A16" s="24">
        <v>13</v>
      </c>
      <c r="B16" s="56">
        <v>1</v>
      </c>
      <c r="C16" s="54">
        <v>14741</v>
      </c>
      <c r="D16" s="47">
        <f t="shared" ref="D16" si="42">IF(C16=0,"",C16/Z16)</f>
        <v>13175.723989989274</v>
      </c>
      <c r="E16" s="48">
        <f t="shared" ref="E16" si="43">C16*AB16</f>
        <v>321176.908</v>
      </c>
      <c r="F16" s="54">
        <v>3036</v>
      </c>
      <c r="G16" s="48">
        <f t="shared" ref="G16" si="44">IF(F16=0,"",F16/Z16)</f>
        <v>2713.6217375759743</v>
      </c>
      <c r="H16" s="48">
        <f t="shared" ref="H16" si="45">F16*AB16</f>
        <v>66148.368000000002</v>
      </c>
      <c r="I16" s="54">
        <v>3200</v>
      </c>
      <c r="J16" s="48">
        <f t="shared" ref="J16" si="46">IF(I16=0,"",I16/Z16)</f>
        <v>2860.2073650339648</v>
      </c>
      <c r="K16" s="48">
        <f t="shared" ref="K16" si="47">I16*AB16</f>
        <v>69721.600000000006</v>
      </c>
      <c r="L16" s="54">
        <v>3821</v>
      </c>
      <c r="M16" s="48">
        <f t="shared" ref="M16" si="48">IF(L16=0,"",L16/Z16)</f>
        <v>3415.2663568108687</v>
      </c>
      <c r="N16" s="48">
        <f t="shared" ref="N16" si="49">L16*AB16</f>
        <v>83251.948000000004</v>
      </c>
      <c r="O16" s="59">
        <v>15445</v>
      </c>
      <c r="P16" s="48">
        <f t="shared" ref="P16" si="50">IF(O16=0,"",O16/Z16)</f>
        <v>13804.969610296746</v>
      </c>
      <c r="Q16" s="48">
        <f t="shared" ref="Q16" si="51">O16*AB16</f>
        <v>336515.66000000003</v>
      </c>
      <c r="R16" s="54">
        <v>1860</v>
      </c>
      <c r="S16" s="48">
        <f t="shared" ref="S16" si="52">IF(R16=0,"",R16/Z16)</f>
        <v>1662.4955309259922</v>
      </c>
      <c r="T16" s="48">
        <f t="shared" ref="T16" si="53">R16*AB16</f>
        <v>40525.68</v>
      </c>
      <c r="U16" s="59">
        <v>53000</v>
      </c>
      <c r="V16" s="48">
        <f t="shared" ref="V16" si="54">IF(U16=0,"",U16/Z16)</f>
        <v>47372.184483375044</v>
      </c>
      <c r="W16" s="48">
        <f t="shared" ref="W16" si="55">U16*AB16</f>
        <v>1154764</v>
      </c>
      <c r="X16" s="50">
        <v>1.1157999999999999</v>
      </c>
      <c r="Y16" s="50">
        <v>1.1158999999999999</v>
      </c>
      <c r="Z16" s="50">
        <v>1.1188</v>
      </c>
      <c r="AA16" s="51">
        <v>24.375</v>
      </c>
      <c r="AB16" s="51">
        <v>21.788</v>
      </c>
    </row>
    <row r="17" spans="1:28" ht="13.5" x14ac:dyDescent="0.25">
      <c r="A17" s="24">
        <v>14</v>
      </c>
      <c r="B17" s="56">
        <v>1</v>
      </c>
      <c r="C17" s="46"/>
      <c r="D17" s="47"/>
      <c r="E17" s="48"/>
      <c r="F17" s="46"/>
      <c r="G17" s="48"/>
      <c r="H17" s="48"/>
      <c r="I17" s="46"/>
      <c r="J17" s="48"/>
      <c r="K17" s="48"/>
      <c r="L17" s="46"/>
      <c r="M17" s="48"/>
      <c r="N17" s="48"/>
      <c r="O17" s="49"/>
      <c r="P17" s="48"/>
      <c r="Q17" s="48"/>
      <c r="R17" s="46"/>
      <c r="S17" s="48"/>
      <c r="T17" s="48"/>
      <c r="U17" s="49"/>
      <c r="V17" s="48"/>
      <c r="W17" s="48"/>
      <c r="X17" s="50"/>
      <c r="Y17" s="50"/>
      <c r="Z17" s="50"/>
      <c r="AA17" s="51"/>
      <c r="AB17" s="51"/>
    </row>
    <row r="18" spans="1:28" ht="13.5" x14ac:dyDescent="0.25">
      <c r="A18" s="24">
        <v>15</v>
      </c>
      <c r="B18" s="56">
        <v>1</v>
      </c>
      <c r="C18" s="46"/>
      <c r="D18" s="47"/>
      <c r="E18" s="48"/>
      <c r="F18" s="46"/>
      <c r="G18" s="48"/>
      <c r="H18" s="48"/>
      <c r="I18" s="46"/>
      <c r="J18" s="48"/>
      <c r="K18" s="48"/>
      <c r="L18" s="46"/>
      <c r="M18" s="48"/>
      <c r="N18" s="48"/>
      <c r="O18" s="49"/>
      <c r="P18" s="48"/>
      <c r="Q18" s="48"/>
      <c r="R18" s="46"/>
      <c r="S18" s="48"/>
      <c r="T18" s="48"/>
      <c r="U18" s="49"/>
      <c r="V18" s="48"/>
      <c r="W18" s="48"/>
      <c r="X18" s="50"/>
      <c r="Y18" s="50"/>
      <c r="Z18" s="50"/>
      <c r="AA18" s="51"/>
      <c r="AB18" s="51"/>
    </row>
    <row r="19" spans="1:28" ht="13.5" x14ac:dyDescent="0.25">
      <c r="A19" s="24">
        <v>16</v>
      </c>
      <c r="B19" s="56">
        <v>1</v>
      </c>
      <c r="C19" s="46"/>
      <c r="D19" s="47"/>
      <c r="E19" s="48"/>
      <c r="F19" s="46"/>
      <c r="G19" s="48"/>
      <c r="H19" s="48"/>
      <c r="I19" s="46"/>
      <c r="J19" s="48"/>
      <c r="K19" s="48"/>
      <c r="L19" s="46"/>
      <c r="M19" s="48"/>
      <c r="N19" s="48"/>
      <c r="O19" s="49"/>
      <c r="P19" s="48"/>
      <c r="Q19" s="48"/>
      <c r="R19" s="46"/>
      <c r="S19" s="48"/>
      <c r="T19" s="48"/>
      <c r="U19" s="49"/>
      <c r="V19" s="48"/>
      <c r="W19" s="48"/>
      <c r="X19" s="50"/>
      <c r="Y19" s="50"/>
      <c r="Z19" s="50"/>
      <c r="AA19" s="51"/>
      <c r="AB19" s="51"/>
    </row>
    <row r="20" spans="1:28" ht="13.5" x14ac:dyDescent="0.25">
      <c r="A20" s="24">
        <v>17</v>
      </c>
      <c r="B20" s="56"/>
      <c r="C20" s="46"/>
      <c r="D20" s="47"/>
      <c r="E20" s="48"/>
      <c r="F20" s="46"/>
      <c r="G20" s="48"/>
      <c r="H20" s="48"/>
      <c r="I20" s="46"/>
      <c r="J20" s="48"/>
      <c r="K20" s="48"/>
      <c r="L20" s="46"/>
      <c r="M20" s="48"/>
      <c r="N20" s="48"/>
      <c r="O20" s="49"/>
      <c r="P20" s="48"/>
      <c r="Q20" s="48"/>
      <c r="R20" s="46"/>
      <c r="S20" s="48"/>
      <c r="T20" s="48"/>
      <c r="U20" s="49"/>
      <c r="V20" s="48"/>
      <c r="W20" s="48"/>
      <c r="X20" s="50"/>
      <c r="Y20" s="50"/>
      <c r="Z20" s="50"/>
      <c r="AA20" s="51"/>
      <c r="AB20" s="51"/>
    </row>
    <row r="21" spans="1:28" ht="13.5" x14ac:dyDescent="0.25">
      <c r="A21" s="24">
        <v>18</v>
      </c>
      <c r="B21" s="56"/>
      <c r="C21" s="46"/>
      <c r="D21" s="47"/>
      <c r="E21" s="48"/>
      <c r="F21" s="46"/>
      <c r="G21" s="48"/>
      <c r="H21" s="48"/>
      <c r="I21" s="46"/>
      <c r="J21" s="48"/>
      <c r="K21" s="48"/>
      <c r="L21" s="46"/>
      <c r="M21" s="48"/>
      <c r="N21" s="48"/>
      <c r="O21" s="49"/>
      <c r="P21" s="48"/>
      <c r="Q21" s="48"/>
      <c r="R21" s="46"/>
      <c r="S21" s="48"/>
      <c r="T21" s="48"/>
      <c r="U21" s="49"/>
      <c r="V21" s="48"/>
      <c r="W21" s="48"/>
      <c r="X21" s="50"/>
      <c r="Y21" s="50"/>
      <c r="Z21" s="50"/>
      <c r="AA21" s="51"/>
      <c r="AB21" s="51"/>
    </row>
    <row r="22" spans="1:28" ht="13.5" x14ac:dyDescent="0.25">
      <c r="A22" s="24">
        <v>19</v>
      </c>
      <c r="B22" s="56">
        <v>1</v>
      </c>
      <c r="C22" s="46"/>
      <c r="D22" s="47"/>
      <c r="E22" s="48"/>
      <c r="F22" s="46"/>
      <c r="G22" s="48"/>
      <c r="H22" s="48"/>
      <c r="I22" s="46"/>
      <c r="J22" s="48"/>
      <c r="K22" s="48"/>
      <c r="L22" s="46"/>
      <c r="M22" s="48"/>
      <c r="N22" s="48"/>
      <c r="O22" s="49"/>
      <c r="P22" s="48"/>
      <c r="Q22" s="48"/>
      <c r="R22" s="46"/>
      <c r="S22" s="48"/>
      <c r="T22" s="48"/>
      <c r="U22" s="49"/>
      <c r="V22" s="48"/>
      <c r="W22" s="48"/>
      <c r="X22" s="50"/>
      <c r="Y22" s="50"/>
      <c r="Z22" s="50"/>
      <c r="AA22" s="51"/>
      <c r="AB22" s="51"/>
    </row>
    <row r="23" spans="1:28" ht="13.5" x14ac:dyDescent="0.25">
      <c r="A23" s="24">
        <v>20</v>
      </c>
      <c r="B23" s="56">
        <v>1</v>
      </c>
      <c r="C23" s="46"/>
      <c r="D23" s="47"/>
      <c r="E23" s="48"/>
      <c r="F23" s="46"/>
      <c r="G23" s="48"/>
      <c r="H23" s="48"/>
      <c r="I23" s="46"/>
      <c r="J23" s="48"/>
      <c r="K23" s="48"/>
      <c r="L23" s="46"/>
      <c r="M23" s="48"/>
      <c r="N23" s="48"/>
      <c r="O23" s="49"/>
      <c r="P23" s="48"/>
      <c r="Q23" s="48"/>
      <c r="R23" s="46"/>
      <c r="S23" s="48"/>
      <c r="T23" s="48"/>
      <c r="U23" s="49"/>
      <c r="V23" s="48"/>
      <c r="W23" s="48"/>
      <c r="X23" s="50"/>
      <c r="Y23" s="50"/>
      <c r="Z23" s="50"/>
      <c r="AA23" s="51"/>
      <c r="AB23" s="51"/>
    </row>
    <row r="24" spans="1:28" ht="13.5" x14ac:dyDescent="0.25">
      <c r="A24" s="24">
        <v>21</v>
      </c>
      <c r="B24" s="56">
        <v>1</v>
      </c>
      <c r="C24" s="46"/>
      <c r="D24" s="47"/>
      <c r="E24" s="48"/>
      <c r="F24" s="46"/>
      <c r="G24" s="48"/>
      <c r="H24" s="48"/>
      <c r="I24" s="46"/>
      <c r="J24" s="48"/>
      <c r="K24" s="48"/>
      <c r="L24" s="46"/>
      <c r="M24" s="48"/>
      <c r="N24" s="48"/>
      <c r="O24" s="49"/>
      <c r="P24" s="48"/>
      <c r="Q24" s="48"/>
      <c r="R24" s="46"/>
      <c r="S24" s="48"/>
      <c r="T24" s="48"/>
      <c r="U24" s="49"/>
      <c r="V24" s="48"/>
      <c r="W24" s="48"/>
      <c r="X24" s="50"/>
      <c r="Y24" s="50"/>
      <c r="Z24" s="50"/>
      <c r="AA24" s="51"/>
      <c r="AB24" s="51"/>
    </row>
    <row r="25" spans="1:28" ht="13.5" x14ac:dyDescent="0.25">
      <c r="A25" s="24">
        <v>22</v>
      </c>
      <c r="B25" s="56">
        <v>1</v>
      </c>
      <c r="C25" s="46"/>
      <c r="D25" s="47"/>
      <c r="E25" s="48"/>
      <c r="F25" s="46"/>
      <c r="G25" s="48"/>
      <c r="H25" s="48"/>
      <c r="I25" s="46"/>
      <c r="J25" s="48"/>
      <c r="K25" s="48"/>
      <c r="L25" s="46"/>
      <c r="M25" s="48"/>
      <c r="N25" s="48"/>
      <c r="O25" s="49"/>
      <c r="P25" s="48"/>
      <c r="Q25" s="48"/>
      <c r="R25" s="46"/>
      <c r="S25" s="48"/>
      <c r="T25" s="48"/>
      <c r="U25" s="49"/>
      <c r="V25" s="48"/>
      <c r="W25" s="48"/>
      <c r="X25" s="50"/>
      <c r="Y25" s="50"/>
      <c r="Z25" s="50"/>
      <c r="AA25" s="51"/>
      <c r="AB25" s="51"/>
    </row>
    <row r="26" spans="1:28" ht="13.5" x14ac:dyDescent="0.25">
      <c r="A26" s="24">
        <v>23</v>
      </c>
      <c r="B26" s="56">
        <v>1</v>
      </c>
      <c r="C26" s="46"/>
      <c r="D26" s="47"/>
      <c r="E26" s="48"/>
      <c r="F26" s="46"/>
      <c r="G26" s="48"/>
      <c r="H26" s="48"/>
      <c r="I26" s="46"/>
      <c r="J26" s="48"/>
      <c r="K26" s="48"/>
      <c r="L26" s="46"/>
      <c r="M26" s="48"/>
      <c r="N26" s="48"/>
      <c r="O26" s="49"/>
      <c r="P26" s="48"/>
      <c r="Q26" s="48"/>
      <c r="R26" s="46"/>
      <c r="S26" s="48"/>
      <c r="T26" s="48"/>
      <c r="U26" s="49"/>
      <c r="V26" s="48"/>
      <c r="W26" s="48"/>
      <c r="X26" s="50"/>
      <c r="Y26" s="50"/>
      <c r="Z26" s="50"/>
      <c r="AA26" s="51"/>
      <c r="AB26" s="51"/>
    </row>
    <row r="27" spans="1:28" ht="13.5" x14ac:dyDescent="0.25">
      <c r="A27" s="24">
        <v>24</v>
      </c>
      <c r="B27" s="56"/>
      <c r="C27" s="46"/>
      <c r="D27" s="47"/>
      <c r="E27" s="48"/>
      <c r="F27" s="46"/>
      <c r="G27" s="48"/>
      <c r="H27" s="48"/>
      <c r="I27" s="46"/>
      <c r="J27" s="48"/>
      <c r="K27" s="48"/>
      <c r="L27" s="46"/>
      <c r="M27" s="48"/>
      <c r="N27" s="48"/>
      <c r="O27" s="49"/>
      <c r="P27" s="48"/>
      <c r="Q27" s="48"/>
      <c r="R27" s="46"/>
      <c r="S27" s="48"/>
      <c r="T27" s="48"/>
      <c r="U27" s="49"/>
      <c r="V27" s="48"/>
      <c r="W27" s="48"/>
      <c r="X27" s="50"/>
      <c r="Y27" s="50"/>
      <c r="Z27" s="50"/>
      <c r="AA27" s="51"/>
      <c r="AB27" s="51"/>
    </row>
    <row r="28" spans="1:28" ht="13.5" x14ac:dyDescent="0.25">
      <c r="A28" s="24">
        <v>25</v>
      </c>
      <c r="B28" s="56"/>
      <c r="C28" s="46"/>
      <c r="D28" s="47"/>
      <c r="E28" s="48"/>
      <c r="F28" s="46"/>
      <c r="G28" s="48"/>
      <c r="H28" s="48"/>
      <c r="I28" s="46"/>
      <c r="J28" s="48"/>
      <c r="K28" s="48"/>
      <c r="L28" s="46"/>
      <c r="M28" s="48"/>
      <c r="N28" s="48"/>
      <c r="O28" s="49"/>
      <c r="P28" s="48"/>
      <c r="Q28" s="48"/>
      <c r="R28" s="46"/>
      <c r="S28" s="48"/>
      <c r="T28" s="48"/>
      <c r="U28" s="49"/>
      <c r="V28" s="48"/>
      <c r="W28" s="48"/>
      <c r="X28" s="50"/>
      <c r="Y28" s="50"/>
      <c r="Z28" s="50"/>
      <c r="AA28" s="51"/>
      <c r="AB28" s="51"/>
    </row>
    <row r="29" spans="1:28" ht="13.5" x14ac:dyDescent="0.25">
      <c r="A29" s="24">
        <v>26</v>
      </c>
      <c r="B29" s="56">
        <v>1</v>
      </c>
      <c r="C29" s="46"/>
      <c r="D29" s="47"/>
      <c r="E29" s="48"/>
      <c r="F29" s="46"/>
      <c r="G29" s="48"/>
      <c r="H29" s="48"/>
      <c r="I29" s="46"/>
      <c r="J29" s="48"/>
      <c r="K29" s="48"/>
      <c r="L29" s="46"/>
      <c r="M29" s="48"/>
      <c r="N29" s="48"/>
      <c r="O29" s="49"/>
      <c r="P29" s="48"/>
      <c r="Q29" s="48"/>
      <c r="R29" s="46"/>
      <c r="S29" s="48"/>
      <c r="T29" s="48"/>
      <c r="U29" s="49"/>
      <c r="V29" s="48"/>
      <c r="W29" s="48"/>
      <c r="X29" s="50"/>
      <c r="Y29" s="50"/>
      <c r="Z29" s="50"/>
      <c r="AA29" s="51"/>
      <c r="AB29" s="51"/>
    </row>
    <row r="30" spans="1:28" ht="13.5" x14ac:dyDescent="0.25">
      <c r="A30" s="24">
        <v>27</v>
      </c>
      <c r="B30" s="56">
        <v>1</v>
      </c>
      <c r="C30" s="46"/>
      <c r="D30" s="47"/>
      <c r="E30" s="48"/>
      <c r="F30" s="46"/>
      <c r="G30" s="48"/>
      <c r="H30" s="48"/>
      <c r="I30" s="46"/>
      <c r="J30" s="48"/>
      <c r="K30" s="48"/>
      <c r="L30" s="46"/>
      <c r="M30" s="48"/>
      <c r="N30" s="48"/>
      <c r="O30" s="49"/>
      <c r="P30" s="48"/>
      <c r="Q30" s="48"/>
      <c r="R30" s="46"/>
      <c r="S30" s="48"/>
      <c r="T30" s="48"/>
      <c r="U30" s="49"/>
      <c r="V30" s="48"/>
      <c r="W30" s="48"/>
      <c r="X30" s="50"/>
      <c r="Y30" s="50"/>
      <c r="Z30" s="50"/>
      <c r="AA30" s="51"/>
      <c r="AB30" s="51"/>
    </row>
    <row r="31" spans="1:28" ht="13.5" x14ac:dyDescent="0.25">
      <c r="A31" s="24">
        <v>28</v>
      </c>
      <c r="B31" s="56">
        <v>1</v>
      </c>
      <c r="C31" s="46"/>
      <c r="D31" s="47"/>
      <c r="E31" s="48"/>
      <c r="F31" s="46"/>
      <c r="G31" s="48"/>
      <c r="H31" s="48"/>
      <c r="I31" s="46"/>
      <c r="J31" s="48"/>
      <c r="K31" s="48"/>
      <c r="L31" s="46"/>
      <c r="M31" s="48"/>
      <c r="N31" s="48"/>
      <c r="O31" s="49"/>
      <c r="P31" s="48"/>
      <c r="Q31" s="48"/>
      <c r="R31" s="46"/>
      <c r="S31" s="48"/>
      <c r="T31" s="48"/>
      <c r="U31" s="49"/>
      <c r="V31" s="48"/>
      <c r="W31" s="48"/>
      <c r="X31" s="50"/>
      <c r="Y31" s="50"/>
      <c r="Z31" s="50"/>
      <c r="AA31" s="51"/>
      <c r="AB31" s="51"/>
    </row>
    <row r="32" spans="1:28" ht="13.5" x14ac:dyDescent="0.25">
      <c r="A32" s="24">
        <v>29</v>
      </c>
      <c r="B32" s="56">
        <v>1</v>
      </c>
      <c r="C32" s="46"/>
      <c r="D32" s="47"/>
      <c r="E32" s="48"/>
      <c r="F32" s="46"/>
      <c r="G32" s="48"/>
      <c r="H32" s="48"/>
      <c r="I32" s="46"/>
      <c r="J32" s="48"/>
      <c r="K32" s="48"/>
      <c r="L32" s="46"/>
      <c r="M32" s="48"/>
      <c r="N32" s="48"/>
      <c r="O32" s="49"/>
      <c r="P32" s="48"/>
      <c r="Q32" s="48"/>
      <c r="R32" s="46"/>
      <c r="S32" s="48"/>
      <c r="T32" s="48"/>
      <c r="U32" s="49"/>
      <c r="V32" s="48"/>
      <c r="W32" s="48"/>
      <c r="X32" s="50"/>
      <c r="Y32" s="50"/>
      <c r="Z32" s="50"/>
      <c r="AA32" s="51"/>
      <c r="AB32" s="51"/>
    </row>
    <row r="33" spans="1:28" ht="13.5" x14ac:dyDescent="0.25">
      <c r="A33" s="24">
        <v>30</v>
      </c>
      <c r="B33" s="56">
        <v>1</v>
      </c>
      <c r="C33" s="46"/>
      <c r="D33" s="47"/>
      <c r="E33" s="48"/>
      <c r="F33" s="46"/>
      <c r="G33" s="48"/>
      <c r="H33" s="48"/>
      <c r="I33" s="46"/>
      <c r="J33" s="48"/>
      <c r="K33" s="48"/>
      <c r="L33" s="46"/>
      <c r="M33" s="48"/>
      <c r="N33" s="48"/>
      <c r="O33" s="49"/>
      <c r="P33" s="48"/>
      <c r="Q33" s="48"/>
      <c r="R33" s="46"/>
      <c r="S33" s="48"/>
      <c r="T33" s="48"/>
      <c r="U33" s="49"/>
      <c r="V33" s="48"/>
      <c r="W33" s="48"/>
      <c r="X33" s="50"/>
      <c r="Y33" s="50"/>
      <c r="Z33" s="50"/>
      <c r="AA33" s="51"/>
      <c r="AB33" s="51"/>
    </row>
    <row r="34" spans="1:28" ht="14.25" thickBot="1" x14ac:dyDescent="0.3">
      <c r="A34" s="25">
        <v>31</v>
      </c>
      <c r="B34" s="56"/>
      <c r="C34" s="46"/>
      <c r="D34" s="47" t="str">
        <f>IF(C34=0,"",C34/Z34)</f>
        <v/>
      </c>
      <c r="E34" s="48" t="s">
        <v>1</v>
      </c>
      <c r="F34" s="46"/>
      <c r="G34" s="48" t="str">
        <f>IF(F34=0,"",F34/Z34)</f>
        <v/>
      </c>
      <c r="H34" s="48" t="s">
        <v>1</v>
      </c>
      <c r="I34" s="46"/>
      <c r="J34" s="48" t="str">
        <f>IF(I34=0,"",I34/Z34)</f>
        <v/>
      </c>
      <c r="K34" s="48" t="s">
        <v>1</v>
      </c>
      <c r="L34" s="46"/>
      <c r="M34" s="48" t="str">
        <f>IF(L34=0,"",L34/Z34)</f>
        <v/>
      </c>
      <c r="N34" s="48" t="s">
        <v>1</v>
      </c>
      <c r="O34" s="49"/>
      <c r="P34" s="48" t="str">
        <f>IF(O34=0,"",O34/Z34)</f>
        <v/>
      </c>
      <c r="Q34" s="48" t="s">
        <v>1</v>
      </c>
      <c r="R34" s="46"/>
      <c r="S34" s="48" t="str">
        <f>IF(R34=0,"",R34/Z34)</f>
        <v/>
      </c>
      <c r="T34" s="48" t="s">
        <v>1</v>
      </c>
      <c r="U34" s="49"/>
      <c r="V34" s="48" t="str">
        <f>IF(U34=0,"",U34/Z34)</f>
        <v/>
      </c>
      <c r="W34" s="48" t="s">
        <v>1</v>
      </c>
      <c r="X34" s="50"/>
      <c r="Y34" s="50"/>
      <c r="Z34" s="50"/>
      <c r="AA34" s="51"/>
      <c r="AB34" s="51"/>
    </row>
    <row r="35" spans="1:28" ht="14.25" thickBot="1" x14ac:dyDescent="0.3">
      <c r="A35" s="26"/>
      <c r="B35" s="57">
        <f>SUM(B4:B34)</f>
        <v>22</v>
      </c>
      <c r="C35" s="52">
        <f>AVERAGE(C4:C33)</f>
        <v>14545.888888888889</v>
      </c>
      <c r="D35" s="60">
        <f t="shared" ref="D35:W35" si="56">AVERAGE(D4:D33)</f>
        <v>12969.136065138215</v>
      </c>
      <c r="E35" s="60">
        <f t="shared" si="56"/>
        <v>316690.87911111111</v>
      </c>
      <c r="F35" s="52">
        <f t="shared" si="56"/>
        <v>3086.7222222222222</v>
      </c>
      <c r="G35" s="60">
        <f t="shared" si="56"/>
        <v>2751.9752801532381</v>
      </c>
      <c r="H35" s="60">
        <f t="shared" si="56"/>
        <v>67202.104500000001</v>
      </c>
      <c r="I35" s="52">
        <f t="shared" si="56"/>
        <v>3200</v>
      </c>
      <c r="J35" s="60">
        <f t="shared" si="56"/>
        <v>2853.0506336631884</v>
      </c>
      <c r="K35" s="60">
        <f t="shared" si="56"/>
        <v>69669.333333333328</v>
      </c>
      <c r="L35" s="52">
        <f t="shared" si="56"/>
        <v>3806.7777777777778</v>
      </c>
      <c r="M35" s="60">
        <f t="shared" si="56"/>
        <v>3394.0153186814332</v>
      </c>
      <c r="N35" s="60">
        <f t="shared" si="56"/>
        <v>82879.10155555555</v>
      </c>
      <c r="O35" s="52">
        <f t="shared" si="56"/>
        <v>15507.777777777777</v>
      </c>
      <c r="P35" s="60">
        <f t="shared" si="56"/>
        <v>13826.344668926597</v>
      </c>
      <c r="Q35" s="60">
        <f t="shared" si="56"/>
        <v>337629.36611111113</v>
      </c>
      <c r="R35" s="52">
        <f t="shared" si="56"/>
        <v>1839.7222222222222</v>
      </c>
      <c r="S35" s="60">
        <f t="shared" si="56"/>
        <v>1640.2659344562644</v>
      </c>
      <c r="T35" s="60">
        <f t="shared" si="56"/>
        <v>40053.824000000001</v>
      </c>
      <c r="U35" s="52">
        <f t="shared" si="56"/>
        <v>53747.777777777781</v>
      </c>
      <c r="V35" s="60">
        <f t="shared" si="56"/>
        <v>47919.066281529442</v>
      </c>
      <c r="W35" s="60">
        <f t="shared" si="56"/>
        <v>1170167.5777777778</v>
      </c>
      <c r="X35" s="61"/>
      <c r="Y35" s="61"/>
      <c r="Z35" s="61">
        <f>AVERAGE(Z4:Z33)</f>
        <v>1.1216222222222223</v>
      </c>
      <c r="AA35" s="62">
        <f>AVERAGE(AA4:AA33)</f>
        <v>24.417222222222222</v>
      </c>
      <c r="AB35" s="62">
        <f>AVERAGE(AB4:AB33)</f>
        <v>21.771666666666668</v>
      </c>
    </row>
    <row r="36" spans="1:28" ht="14.25" x14ac:dyDescent="0.3">
      <c r="A36" s="27"/>
      <c r="B36" s="8"/>
      <c r="C36" s="7"/>
      <c r="D36" s="7"/>
      <c r="E36" s="7"/>
      <c r="F36" s="7"/>
      <c r="G36" s="7"/>
      <c r="H36" s="7"/>
      <c r="I36" s="28"/>
      <c r="J36" s="28"/>
      <c r="K36" s="28"/>
      <c r="L36" s="28"/>
      <c r="M36" s="28"/>
      <c r="N36" s="28"/>
      <c r="O36" s="28"/>
      <c r="P36" s="28"/>
      <c r="Q36" s="28"/>
      <c r="R36" s="28"/>
      <c r="S36" s="28"/>
      <c r="T36" s="28"/>
      <c r="U36" s="28"/>
      <c r="V36" s="28"/>
      <c r="W36" s="28"/>
      <c r="X36" s="29" t="s">
        <v>16</v>
      </c>
      <c r="Y36" s="29"/>
      <c r="Z36" s="30"/>
      <c r="AA36" s="29"/>
      <c r="AB36" s="29"/>
    </row>
    <row r="38" spans="1:28" x14ac:dyDescent="0.2">
      <c r="T38" t="s">
        <v>1</v>
      </c>
      <c r="W38" t="s">
        <v>1</v>
      </c>
    </row>
    <row r="39" spans="1:28" x14ac:dyDescent="0.2">
      <c r="D39" t="s">
        <v>1</v>
      </c>
      <c r="Q39" t="s">
        <v>1</v>
      </c>
    </row>
    <row r="40" spans="1:28" x14ac:dyDescent="0.2">
      <c r="D40" t="s">
        <v>1</v>
      </c>
      <c r="N40" t="s">
        <v>1</v>
      </c>
    </row>
    <row r="41" spans="1:28" x14ac:dyDescent="0.2">
      <c r="W41" t="s">
        <v>1</v>
      </c>
    </row>
  </sheetData>
  <phoneticPr fontId="0" type="noConversion"/>
  <pageMargins left="0.78740157480314965" right="0.78740157480314965" top="0.53" bottom="0.87" header="0.42" footer="0.51181102362204722"/>
  <pageSetup paperSize="9" orientation="landscape" horizontalDpi="1200" verticalDpi="12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October 2026</vt:lpstr>
    </vt:vector>
  </TitlesOfParts>
  <Company>MTC Trading s.r.o.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Jokešová Eva</dc:creator>
  <cp:lastModifiedBy>Alan Kanta</cp:lastModifiedBy>
  <cp:lastPrinted>2020-11-06T10:02:19Z</cp:lastPrinted>
  <dcterms:created xsi:type="dcterms:W3CDTF">2004-09-28T09:31:55Z</dcterms:created>
  <dcterms:modified xsi:type="dcterms:W3CDTF">2026-10-14T07:39:19Z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_AdHocReviewCycleID">
    <vt:i4>-256669142</vt:i4>
  </property>
  <property fmtid="{D5CDD505-2E9C-101B-9397-08002B2CF9AE}" pid="3" name="_EmailSubject">
    <vt:lpwstr>10 Oct 2004.xls</vt:lpwstr>
  </property>
  <property fmtid="{D5CDD505-2E9C-101B-9397-08002B2CF9AE}" pid="4" name="_AuthorEmail">
    <vt:lpwstr>Radovan.Pospisil@green.cz</vt:lpwstr>
  </property>
  <property fmtid="{D5CDD505-2E9C-101B-9397-08002B2CF9AE}" pid="5" name="_AuthorEmailDisplayName">
    <vt:lpwstr>Radovan Pospisil</vt:lpwstr>
  </property>
  <property fmtid="{D5CDD505-2E9C-101B-9397-08002B2CF9AE}" pid="6" name="_ReviewingToolsShownOnce">
    <vt:lpwstr/>
  </property>
</Properties>
</file>