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96C956FC-AACB-4FA1-8716-D86F6A02D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y 2026" sheetId="1" r:id="rId1"/>
  </sheets>
  <calcPr calcId="181029"/>
</workbook>
</file>

<file path=xl/calcChain.xml><?xml version="1.0" encoding="utf-8"?>
<calcChain xmlns="http://schemas.openxmlformats.org/spreadsheetml/2006/main">
  <c r="Y35" i="1" l="1"/>
  <c r="X35" i="1"/>
  <c r="D6" i="1"/>
  <c r="E6" i="1"/>
  <c r="G6" i="1"/>
  <c r="H6" i="1"/>
  <c r="J6" i="1"/>
  <c r="K6" i="1"/>
  <c r="M6" i="1"/>
  <c r="N6" i="1"/>
  <c r="N35" i="1" s="1"/>
  <c r="P6" i="1"/>
  <c r="Q6" i="1"/>
  <c r="S6" i="1"/>
  <c r="T6" i="1"/>
  <c r="T35" i="1" s="1"/>
  <c r="V6" i="1"/>
  <c r="W6" i="1"/>
  <c r="D9" i="1"/>
  <c r="E9" i="1"/>
  <c r="G9" i="1"/>
  <c r="H9" i="1"/>
  <c r="J9" i="1"/>
  <c r="K9" i="1"/>
  <c r="M9" i="1"/>
  <c r="N9" i="1"/>
  <c r="P9" i="1"/>
  <c r="Q9" i="1"/>
  <c r="S9" i="1"/>
  <c r="T9" i="1"/>
  <c r="V9" i="1"/>
  <c r="W9" i="1"/>
  <c r="D10" i="1"/>
  <c r="E10" i="1"/>
  <c r="G10" i="1"/>
  <c r="H10" i="1"/>
  <c r="J10" i="1"/>
  <c r="K10" i="1"/>
  <c r="M10" i="1"/>
  <c r="M35" i="1" s="1"/>
  <c r="N10" i="1"/>
  <c r="P10" i="1"/>
  <c r="Q10" i="1"/>
  <c r="S10" i="1"/>
  <c r="T10" i="1"/>
  <c r="V10" i="1"/>
  <c r="W10" i="1"/>
  <c r="D11" i="1"/>
  <c r="E11" i="1"/>
  <c r="G11" i="1"/>
  <c r="H11" i="1"/>
  <c r="J11" i="1"/>
  <c r="K11" i="1"/>
  <c r="M11" i="1"/>
  <c r="N11" i="1"/>
  <c r="P11" i="1"/>
  <c r="Q11" i="1"/>
  <c r="S11" i="1"/>
  <c r="T11" i="1"/>
  <c r="V11" i="1"/>
  <c r="W11" i="1"/>
  <c r="D12" i="1"/>
  <c r="E12" i="1"/>
  <c r="G12" i="1"/>
  <c r="H12" i="1"/>
  <c r="J12" i="1"/>
  <c r="K12" i="1"/>
  <c r="M12" i="1"/>
  <c r="N12" i="1"/>
  <c r="P12" i="1"/>
  <c r="Q12" i="1"/>
  <c r="S12" i="1"/>
  <c r="T12" i="1"/>
  <c r="V12" i="1"/>
  <c r="W12" i="1"/>
  <c r="O35" i="1"/>
  <c r="AB35" i="1"/>
  <c r="Z35" i="1"/>
  <c r="AA35" i="1"/>
  <c r="E35" i="1"/>
  <c r="F35" i="1"/>
  <c r="I35" i="1"/>
  <c r="L35" i="1"/>
  <c r="R35" i="1"/>
  <c r="U35" i="1"/>
  <c r="C35" i="1"/>
  <c r="W4" i="1"/>
  <c r="T4" i="1"/>
  <c r="Q4" i="1"/>
  <c r="N4" i="1"/>
  <c r="K4" i="1"/>
  <c r="H4" i="1"/>
  <c r="W35" i="1" l="1"/>
  <c r="G35" i="1"/>
  <c r="H35" i="1"/>
  <c r="K35" i="1"/>
  <c r="S35" i="1"/>
  <c r="V35" i="1"/>
  <c r="J35" i="1"/>
  <c r="D35" i="1"/>
  <c r="E4" i="1"/>
  <c r="D5" i="1" l="1"/>
  <c r="E5" i="1"/>
  <c r="D4" i="1" l="1"/>
  <c r="G4" i="1"/>
  <c r="J4" i="1"/>
  <c r="M4" i="1"/>
  <c r="P4" i="1"/>
  <c r="S4" i="1"/>
  <c r="V4" i="1"/>
  <c r="G5" i="1"/>
  <c r="H5" i="1"/>
  <c r="J5" i="1"/>
  <c r="K5" i="1"/>
  <c r="M5" i="1"/>
  <c r="N5" i="1"/>
  <c r="P5" i="1"/>
  <c r="Q5" i="1"/>
  <c r="Q35" i="1" s="1"/>
  <c r="S5" i="1"/>
  <c r="T5" i="1"/>
  <c r="V5" i="1"/>
  <c r="W5" i="1"/>
  <c r="B35" i="1"/>
  <c r="P35" i="1" l="1"/>
</calcChain>
</file>

<file path=xl/sharedStrings.xml><?xml version="1.0" encoding="utf-8"?>
<sst xmlns="http://schemas.openxmlformats.org/spreadsheetml/2006/main" count="54" uniqueCount="24">
  <si>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</si>
  <si>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</si>
  <si>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</si>
  <si>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</si>
  <si>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</si>
  <si>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</si>
  <si>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</si>
  <si>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</si>
  <si>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</si>
  <si>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</si>
  <si>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</si>
  <si>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</si>
  <si>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</si>
  <si>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</si>
  <si>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</si>
  <si>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</si>
  <si>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</si>
  <si>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</si>
  <si>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ECB</t>
  </si>
  <si>
    <t>days</t>
  </si>
  <si>
    <t>BFIX</t>
  </si>
  <si>
    <t>July</t>
  </si>
  <si>
    <t>ČNB</t>
  </si>
  <si>
    <t xml:space="preserve">      ČNB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</si>
</sst>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#,##0.0"/>
    <numFmt numFmtId="168" formatCode="#,##0.0000"/>
    <numFmt numFmtId="169" formatCode="0.00000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  <charset val="238"/>
    </font>
    <font>
      <sz val="10"/>
      <color rgb="FFFF000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  <charset val="238"/>
    </font>
    <font>
      <sz val="10"/>
      <color theme="0" tint="-0.24997711111789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0" xfId="1" applyNumberFormat="1" applyFont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165" fontId="4" fillId="0" borderId="29" xfId="1" applyNumberFormat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29" xfId="1" applyFont="1" applyBorder="1"/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166" fontId="6" fillId="0" borderId="22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169" fontId="3" fillId="0" borderId="22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4" fontId="7" fillId="2" borderId="26" xfId="1" applyNumberFormat="1" applyFont="1" applyFill="1" applyBorder="1" applyAlignment="1">
      <alignment horizontal="center"/>
    </xf>
    <xf numFmtId="168" fontId="7" fillId="0" borderId="26" xfId="1" applyNumberFormat="1" applyFont="1" applyBorder="1" applyAlignment="1">
      <alignment horizontal="center"/>
    </xf>
    <xf numFmtId="4" fontId="8" fillId="0" borderId="26" xfId="1" applyNumberFormat="1" applyFont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165" fontId="9" fillId="0" borderId="22" xfId="1" applyNumberFormat="1" applyFont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N19" sqref="N19"/>
    </sheetView>
  </sheetViews>
  <sheetFormatPr defaultRowHeight="12.75" x14ac:dyDescent="0.2"/>
  <cols>
    <col min="1" max="1" width="8.42578125" customWidth="1"/>
    <col min="2" max="2" width="6" customWidth="1"/>
    <col min="4" max="4" width="9.7109375" customWidth="1"/>
    <col min="5" max="5" width="10.5703125" customWidth="1"/>
    <col min="17" max="17" width="9.85546875" customWidth="1"/>
    <col min="21" max="21" width="10.85546875" customWidth="1"/>
    <col min="23" max="23" width="11.85546875" customWidth="1"/>
    <col min="24" max="24" width="9.7109375" customWidth="1"/>
    <col min="26" max="26" width="9.28515625" customWidth="1"/>
  </cols>
  <sheetData>
    <row r="1" spans="1:28" ht="14.25" x14ac:dyDescent="0.3">
      <c r="A1" s="63" t="s">
        <v>21</v>
      </c>
      <c r="B1" s="38">
        <v>2026</v>
      </c>
      <c r="C1" s="1" t="s">
        <v>15</v>
      </c>
      <c r="D1" s="2"/>
      <c r="E1" s="2"/>
      <c r="F1" s="1" t="s">
        <v>9</v>
      </c>
      <c r="G1" s="2"/>
      <c r="H1" s="3"/>
      <c r="I1" s="4" t="s">
        <v>10</v>
      </c>
      <c r="J1" s="2"/>
      <c r="K1" s="2"/>
      <c r="L1" s="5" t="s">
        <v>11</v>
      </c>
      <c r="M1" s="2"/>
      <c r="N1" s="3"/>
      <c r="O1" s="4" t="s">
        <v>12</v>
      </c>
      <c r="P1" s="2"/>
      <c r="Q1" s="2"/>
      <c r="R1" s="5" t="s">
        <v>13</v>
      </c>
      <c r="S1" s="2"/>
      <c r="T1" s="3"/>
      <c r="U1" s="4" t="s">
        <v>14</v>
      </c>
      <c r="V1" s="2"/>
      <c r="W1" s="2"/>
      <c r="X1" s="39" t="s">
        <v>18</v>
      </c>
      <c r="Y1" s="39" t="s">
        <v>20</v>
      </c>
      <c r="Z1" s="40" t="s">
        <v>17</v>
      </c>
      <c r="AA1" s="36" t="s">
        <v>22</v>
      </c>
      <c r="AB1" s="41" t="s">
        <v>23</v>
      </c>
    </row>
    <row r="2" spans="1:28" ht="14.25" x14ac:dyDescent="0.3">
      <c r="A2" s="6" t="s">
        <v>2</v>
      </c>
      <c r="B2" s="34" t="s">
        <v>0</v>
      </c>
      <c r="C2" s="42" t="s">
        <v>7</v>
      </c>
      <c r="D2" s="43" t="s">
        <v>4</v>
      </c>
      <c r="E2" s="43" t="s">
        <v>8</v>
      </c>
      <c r="F2" s="42" t="s">
        <v>7</v>
      </c>
      <c r="G2" s="43" t="s">
        <v>4</v>
      </c>
      <c r="H2" s="44" t="s">
        <v>8</v>
      </c>
      <c r="I2" s="30" t="s">
        <v>7</v>
      </c>
      <c r="J2" s="43" t="s">
        <v>4</v>
      </c>
      <c r="K2" s="43" t="s">
        <v>8</v>
      </c>
      <c r="L2" s="45" t="s">
        <v>7</v>
      </c>
      <c r="M2" s="43" t="s">
        <v>4</v>
      </c>
      <c r="N2" s="44" t="s">
        <v>8</v>
      </c>
      <c r="O2" s="30" t="s">
        <v>7</v>
      </c>
      <c r="P2" s="43" t="s">
        <v>4</v>
      </c>
      <c r="Q2" s="43" t="s">
        <v>8</v>
      </c>
      <c r="R2" s="45" t="s">
        <v>7</v>
      </c>
      <c r="S2" s="43" t="s">
        <v>4</v>
      </c>
      <c r="T2" s="44" t="s">
        <v>8</v>
      </c>
      <c r="U2" s="30" t="s">
        <v>7</v>
      </c>
      <c r="V2" s="43" t="s">
        <v>4</v>
      </c>
      <c r="W2" s="43" t="s">
        <v>8</v>
      </c>
      <c r="X2" s="9" t="s">
        <v>3</v>
      </c>
      <c r="Y2" s="9" t="s">
        <v>3</v>
      </c>
      <c r="Z2" s="10" t="s">
        <v>3</v>
      </c>
      <c r="AA2" s="11" t="s">
        <v>5</v>
      </c>
      <c r="AB2" s="46" t="s">
        <v>6</v>
      </c>
    </row>
    <row r="3" spans="1:28" ht="15" thickBot="1" x14ac:dyDescent="0.35">
      <c r="A3" s="12" t="s">
        <v>1</v>
      </c>
      <c r="B3" s="35" t="s">
        <v>19</v>
      </c>
      <c r="C3" s="13"/>
      <c r="D3" s="14"/>
      <c r="E3" s="15"/>
      <c r="F3" s="13"/>
      <c r="G3" s="16"/>
      <c r="H3" s="17"/>
      <c r="I3" s="18"/>
      <c r="J3" s="14"/>
      <c r="K3" s="16"/>
      <c r="L3" s="19"/>
      <c r="M3" s="14"/>
      <c r="N3" s="20"/>
      <c r="O3" s="18"/>
      <c r="P3" s="14"/>
      <c r="Q3" s="16"/>
      <c r="R3" s="19"/>
      <c r="S3" s="14"/>
      <c r="T3" s="20"/>
      <c r="U3" s="18"/>
      <c r="V3" s="14"/>
      <c r="W3" s="16"/>
      <c r="X3" s="37">
        <v>-3.0000000000000001E-3</v>
      </c>
      <c r="Y3" s="37">
        <v>-3.0000000000000001E-3</v>
      </c>
      <c r="Z3" s="21"/>
      <c r="AA3" s="22"/>
      <c r="AB3" s="47"/>
    </row>
    <row r="4" spans="1:28" ht="13.5" x14ac:dyDescent="0.25">
      <c r="A4" s="23">
        <v>1</v>
      </c>
      <c r="B4" s="24">
        <v>1</v>
      </c>
      <c r="C4" s="56">
        <v>13170</v>
      </c>
      <c r="D4" s="50">
        <f t="shared" ref="D4:D5" si="0">IF(C4=0,"",C4/Z4)</f>
        <v>11566.836465835235</v>
      </c>
      <c r="E4" s="51">
        <f t="shared" ref="E4:E5" si="1">C4*AB4</f>
        <v>280560.51</v>
      </c>
      <c r="F4" s="56">
        <v>3075</v>
      </c>
      <c r="G4" s="51">
        <f t="shared" ref="G4:G5" si="2">IF(F4=0,"",F4/Z4)</f>
        <v>2700.6850518180222</v>
      </c>
      <c r="H4" s="51">
        <f t="shared" ref="H4:H5" si="3">F4*AB4</f>
        <v>65506.725000000006</v>
      </c>
      <c r="I4" s="56">
        <v>3510</v>
      </c>
      <c r="J4" s="51">
        <f t="shared" ref="J4:J5" si="4">IF(I4=0,"",I4/Z4)</f>
        <v>3082.7331810995956</v>
      </c>
      <c r="K4" s="51">
        <f t="shared" ref="K4:K5" si="5">I4*AB4</f>
        <v>74773.53</v>
      </c>
      <c r="L4" s="56">
        <v>3529</v>
      </c>
      <c r="M4" s="51">
        <f t="shared" ref="M4:M5" si="6">IF(L4=0,"",L4/Z4)</f>
        <v>3099.4203407693658</v>
      </c>
      <c r="N4" s="51">
        <f t="shared" ref="N4:N5" si="7">L4*AB4</f>
        <v>75178.286999999997</v>
      </c>
      <c r="O4" s="57">
        <v>16175</v>
      </c>
      <c r="P4" s="51">
        <f t="shared" ref="P4:P5" si="8">IF(O4=0,"",O4/Z4)</f>
        <v>14206.042508343578</v>
      </c>
      <c r="Q4" s="51">
        <f t="shared" ref="Q4:Q5" si="9">O4*AB4</f>
        <v>344576.02500000002</v>
      </c>
      <c r="R4" s="56">
        <v>1840</v>
      </c>
      <c r="S4" s="51">
        <f t="shared" ref="S4:S5" si="10">IF(R4=0,"",R4/Z4)</f>
        <v>1616.0196732829791</v>
      </c>
      <c r="T4" s="51">
        <f t="shared" ref="T4:T5" si="11">R4*AB4</f>
        <v>39197.520000000004</v>
      </c>
      <c r="U4" s="57">
        <v>51150</v>
      </c>
      <c r="V4" s="51">
        <f t="shared" ref="V4:V5" si="12">IF(U4=0,"",U4/Z4)</f>
        <v>44923.590374143685</v>
      </c>
      <c r="W4" s="51">
        <f t="shared" ref="W4:W5" si="13">U4*AB4</f>
        <v>1089648.45</v>
      </c>
      <c r="X4" s="58">
        <v>1.1353</v>
      </c>
      <c r="Y4" s="58">
        <v>1.1356999999999999</v>
      </c>
      <c r="Z4" s="58">
        <v>1.1386000000000001</v>
      </c>
      <c r="AA4" s="55">
        <v>24.25</v>
      </c>
      <c r="AB4" s="59">
        <v>21.303000000000001</v>
      </c>
    </row>
    <row r="5" spans="1:28" ht="13.5" x14ac:dyDescent="0.25">
      <c r="A5" s="25">
        <v>2</v>
      </c>
      <c r="B5" s="26">
        <v>1</v>
      </c>
      <c r="C5" s="49">
        <v>13202</v>
      </c>
      <c r="D5" s="50">
        <f t="shared" si="0"/>
        <v>11576.639775517362</v>
      </c>
      <c r="E5" s="51">
        <f t="shared" si="1"/>
        <v>280516.09600000002</v>
      </c>
      <c r="F5" s="49">
        <v>3061.5</v>
      </c>
      <c r="G5" s="51">
        <f t="shared" si="2"/>
        <v>2684.584356366187</v>
      </c>
      <c r="H5" s="51">
        <f t="shared" si="3"/>
        <v>65050.752</v>
      </c>
      <c r="I5" s="49">
        <v>3510</v>
      </c>
      <c r="J5" s="51">
        <f t="shared" si="4"/>
        <v>3077.8674149421254</v>
      </c>
      <c r="K5" s="51">
        <f t="shared" si="5"/>
        <v>74580.48000000001</v>
      </c>
      <c r="L5" s="49">
        <v>3475</v>
      </c>
      <c r="M5" s="51">
        <f t="shared" si="6"/>
        <v>3047.1764293230444</v>
      </c>
      <c r="N5" s="51">
        <f t="shared" si="7"/>
        <v>73836.800000000003</v>
      </c>
      <c r="O5" s="52">
        <v>16070</v>
      </c>
      <c r="P5" s="51">
        <f t="shared" si="8"/>
        <v>14091.546825675201</v>
      </c>
      <c r="Q5" s="51">
        <f t="shared" si="9"/>
        <v>341455.36000000004</v>
      </c>
      <c r="R5" s="49">
        <v>1828.5</v>
      </c>
      <c r="S5" s="51">
        <f t="shared" si="10"/>
        <v>1603.3847772711329</v>
      </c>
      <c r="T5" s="51">
        <f t="shared" si="11"/>
        <v>38851.968000000001</v>
      </c>
      <c r="U5" s="52">
        <v>51200</v>
      </c>
      <c r="V5" s="51">
        <f t="shared" si="12"/>
        <v>44896.527534198525</v>
      </c>
      <c r="W5" s="51">
        <f t="shared" si="13"/>
        <v>1087897.6000000001</v>
      </c>
      <c r="X5" s="53">
        <v>1.1369</v>
      </c>
      <c r="Y5" s="53">
        <v>1.1372</v>
      </c>
      <c r="Z5" s="53">
        <v>1.1404000000000001</v>
      </c>
      <c r="AA5" s="55">
        <v>24.22</v>
      </c>
      <c r="AB5" s="55">
        <v>21.248000000000001</v>
      </c>
    </row>
    <row r="6" spans="1:28" ht="13.5" x14ac:dyDescent="0.25">
      <c r="A6" s="25">
        <v>3</v>
      </c>
      <c r="B6" s="26">
        <v>1</v>
      </c>
      <c r="C6" s="49">
        <v>13298.5</v>
      </c>
      <c r="D6" s="50">
        <f t="shared" ref="D6:D12" si="14">IF(C6=0,"",C6/Z6)</f>
        <v>11616.439552760306</v>
      </c>
      <c r="E6" s="51">
        <f t="shared" ref="E6:E12" si="15">C6*AB6</f>
        <v>280997.30499999999</v>
      </c>
      <c r="F6" s="49">
        <v>3080</v>
      </c>
      <c r="G6" s="51">
        <f t="shared" ref="G6:G12" si="16">IF(F6=0,"",F6/Z6)</f>
        <v>2690.4262753319358</v>
      </c>
      <c r="H6" s="51">
        <f t="shared" ref="H6:H12" si="17">F6*AB6</f>
        <v>65080.399999999994</v>
      </c>
      <c r="I6" s="49">
        <v>3450</v>
      </c>
      <c r="J6" s="51">
        <f t="shared" ref="J6:J12" si="18">IF(I6=0,"",I6/Z6)</f>
        <v>3013.6268343815514</v>
      </c>
      <c r="K6" s="51">
        <f t="shared" ref="K6:K12" si="19">I6*AB6</f>
        <v>72898.5</v>
      </c>
      <c r="L6" s="49">
        <v>3546</v>
      </c>
      <c r="M6" s="51">
        <f t="shared" ref="M6:M12" si="20">IF(L6=0,"",L6/Z6)</f>
        <v>3097.4842767295595</v>
      </c>
      <c r="N6" s="51">
        <f t="shared" ref="N6:N12" si="21">L6*AB6</f>
        <v>74926.98</v>
      </c>
      <c r="O6" s="52">
        <v>16115</v>
      </c>
      <c r="P6" s="51">
        <f t="shared" ref="P6:P12" si="22">IF(O6=0,"",O6/Z6)</f>
        <v>14076.694619147449</v>
      </c>
      <c r="Q6" s="51">
        <f t="shared" ref="Q6:Q12" si="23">O6*AB6</f>
        <v>340509.95</v>
      </c>
      <c r="R6" s="49">
        <v>1851</v>
      </c>
      <c r="S6" s="51">
        <f t="shared" ref="S6:S12" si="24">IF(R6=0,"",R6/Z6)</f>
        <v>1616.8763102725366</v>
      </c>
      <c r="T6" s="51">
        <f t="shared" ref="T6:T12" si="25">R6*AB6</f>
        <v>39111.629999999997</v>
      </c>
      <c r="U6" s="52">
        <v>52000</v>
      </c>
      <c r="V6" s="51">
        <f t="shared" ref="V6:V12" si="26">IF(U6=0,"",U6/Z6)</f>
        <v>45422.781271837877</v>
      </c>
      <c r="W6" s="51">
        <f t="shared" ref="W6:W12" si="27">U6*AB6</f>
        <v>1098760</v>
      </c>
      <c r="X6" s="53">
        <v>1.1417999999999999</v>
      </c>
      <c r="Y6" s="53">
        <v>1.1417999999999999</v>
      </c>
      <c r="Z6" s="53">
        <v>1.1448</v>
      </c>
      <c r="AA6" s="55">
        <v>24.195</v>
      </c>
      <c r="AB6" s="55">
        <v>21.13</v>
      </c>
    </row>
    <row r="7" spans="1:28" ht="13.5" x14ac:dyDescent="0.25">
      <c r="A7" s="25">
        <v>4</v>
      </c>
      <c r="B7" s="26" t="s">
        <v>1</v>
      </c>
      <c r="C7" s="49"/>
      <c r="D7" s="50"/>
      <c r="E7" s="51"/>
      <c r="F7" s="49"/>
      <c r="G7" s="51"/>
      <c r="H7" s="51"/>
      <c r="I7" s="49"/>
      <c r="J7" s="51"/>
      <c r="K7" s="51"/>
      <c r="L7" s="49"/>
      <c r="M7" s="51"/>
      <c r="N7" s="51"/>
      <c r="O7" s="52"/>
      <c r="P7" s="51"/>
      <c r="Q7" s="51"/>
      <c r="R7" s="49"/>
      <c r="S7" s="51"/>
      <c r="T7" s="51"/>
      <c r="U7" s="52"/>
      <c r="V7" s="51"/>
      <c r="W7" s="51"/>
      <c r="X7" s="53"/>
      <c r="Y7" s="53"/>
      <c r="Z7" s="53"/>
      <c r="AA7" s="55"/>
      <c r="AB7" s="55"/>
    </row>
    <row r="8" spans="1:28" ht="13.5" x14ac:dyDescent="0.25">
      <c r="A8" s="25">
        <v>5</v>
      </c>
      <c r="B8" s="26" t="s">
        <v>1</v>
      </c>
      <c r="C8" s="49"/>
      <c r="D8" s="50"/>
      <c r="E8" s="51"/>
      <c r="F8" s="49"/>
      <c r="G8" s="51"/>
      <c r="H8" s="51"/>
      <c r="I8" s="49"/>
      <c r="J8" s="51"/>
      <c r="K8" s="51"/>
      <c r="L8" s="49"/>
      <c r="M8" s="51"/>
      <c r="N8" s="51"/>
      <c r="O8" s="52"/>
      <c r="P8" s="51"/>
      <c r="Q8" s="51"/>
      <c r="R8" s="49"/>
      <c r="S8" s="51"/>
      <c r="T8" s="51"/>
      <c r="U8" s="52"/>
      <c r="V8" s="51"/>
      <c r="W8" s="51"/>
      <c r="X8" s="53"/>
      <c r="Y8" s="53"/>
      <c r="Z8" s="53"/>
      <c r="AA8" s="55"/>
      <c r="AB8" s="55"/>
    </row>
    <row r="9" spans="1:28" ht="13.5" x14ac:dyDescent="0.25">
      <c r="A9" s="25">
        <v>6</v>
      </c>
      <c r="B9" s="26">
        <v>1</v>
      </c>
      <c r="C9" s="49">
        <v>13310</v>
      </c>
      <c r="D9" s="50">
        <f t="shared" si="14"/>
        <v>11660.096364432764</v>
      </c>
      <c r="E9" s="51">
        <f t="shared" si="15"/>
        <v>281240.3</v>
      </c>
      <c r="F9" s="49">
        <v>3105</v>
      </c>
      <c r="G9" s="51">
        <f t="shared" si="16"/>
        <v>2720.1051248357426</v>
      </c>
      <c r="H9" s="51">
        <f t="shared" si="17"/>
        <v>65608.649999999994</v>
      </c>
      <c r="I9" s="49">
        <v>3450</v>
      </c>
      <c r="J9" s="51">
        <f t="shared" si="18"/>
        <v>3022.3390275952693</v>
      </c>
      <c r="K9" s="51">
        <f t="shared" si="19"/>
        <v>72898.5</v>
      </c>
      <c r="L9" s="49">
        <v>3599</v>
      </c>
      <c r="M9" s="51">
        <f t="shared" si="20"/>
        <v>3152.869031975471</v>
      </c>
      <c r="N9" s="51">
        <f t="shared" si="21"/>
        <v>76046.87</v>
      </c>
      <c r="O9" s="52">
        <v>16065</v>
      </c>
      <c r="P9" s="51">
        <f t="shared" si="22"/>
        <v>14073.587385019711</v>
      </c>
      <c r="Q9" s="51">
        <f t="shared" si="23"/>
        <v>339453.45</v>
      </c>
      <c r="R9" s="49">
        <v>1852.5</v>
      </c>
      <c r="S9" s="51">
        <f t="shared" si="24"/>
        <v>1622.8646517739817</v>
      </c>
      <c r="T9" s="51">
        <f t="shared" si="25"/>
        <v>39143.324999999997</v>
      </c>
      <c r="U9" s="52">
        <v>52525</v>
      </c>
      <c r="V9" s="51">
        <f t="shared" si="26"/>
        <v>46014.016644765659</v>
      </c>
      <c r="W9" s="51">
        <f t="shared" si="27"/>
        <v>1109853.25</v>
      </c>
      <c r="X9" s="53">
        <v>1.1385000000000001</v>
      </c>
      <c r="Y9" s="53">
        <v>1.1385000000000001</v>
      </c>
      <c r="Z9" s="53">
        <v>1.1415</v>
      </c>
      <c r="AA9" s="64">
        <v>24.195</v>
      </c>
      <c r="AB9" s="64">
        <v>21.13</v>
      </c>
    </row>
    <row r="10" spans="1:28" ht="13.5" x14ac:dyDescent="0.25">
      <c r="A10" s="25">
        <v>7</v>
      </c>
      <c r="B10" s="26">
        <v>1</v>
      </c>
      <c r="C10" s="49">
        <v>13309</v>
      </c>
      <c r="D10" s="50">
        <f t="shared" si="14"/>
        <v>11641.882435269419</v>
      </c>
      <c r="E10" s="51">
        <f t="shared" si="15"/>
        <v>282031.01899999997</v>
      </c>
      <c r="F10" s="49">
        <v>3119</v>
      </c>
      <c r="G10" s="51">
        <f t="shared" si="16"/>
        <v>2728.3065080475858</v>
      </c>
      <c r="H10" s="51">
        <f t="shared" si="17"/>
        <v>66094.728999999992</v>
      </c>
      <c r="I10" s="49">
        <v>3400</v>
      </c>
      <c r="J10" s="51">
        <f t="shared" si="18"/>
        <v>2974.1077676696991</v>
      </c>
      <c r="K10" s="51">
        <f t="shared" si="19"/>
        <v>72049.399999999994</v>
      </c>
      <c r="L10" s="49">
        <v>3560</v>
      </c>
      <c r="M10" s="51">
        <f t="shared" si="20"/>
        <v>3114.0657802659202</v>
      </c>
      <c r="N10" s="51">
        <f t="shared" si="21"/>
        <v>75439.959999999992</v>
      </c>
      <c r="O10" s="52">
        <v>16160</v>
      </c>
      <c r="P10" s="51">
        <f t="shared" si="22"/>
        <v>14135.759272218334</v>
      </c>
      <c r="Q10" s="51">
        <f t="shared" si="23"/>
        <v>342446.56</v>
      </c>
      <c r="R10" s="49">
        <v>1849</v>
      </c>
      <c r="S10" s="51">
        <f t="shared" si="24"/>
        <v>1617.3897830650806</v>
      </c>
      <c r="T10" s="51">
        <f t="shared" si="25"/>
        <v>39182.159</v>
      </c>
      <c r="U10" s="52">
        <v>52900</v>
      </c>
      <c r="V10" s="51">
        <f t="shared" si="26"/>
        <v>46273.617914625611</v>
      </c>
      <c r="W10" s="51">
        <f t="shared" si="27"/>
        <v>1121003.8999999999</v>
      </c>
      <c r="X10" s="53">
        <v>1.1403000000000001</v>
      </c>
      <c r="Y10" s="53">
        <v>1.1402000000000001</v>
      </c>
      <c r="Z10" s="53">
        <v>1.1432</v>
      </c>
      <c r="AA10" s="55">
        <v>24.23</v>
      </c>
      <c r="AB10" s="55">
        <v>21.190999999999999</v>
      </c>
    </row>
    <row r="11" spans="1:28" ht="13.5" x14ac:dyDescent="0.25">
      <c r="A11" s="25">
        <v>8</v>
      </c>
      <c r="B11" s="26">
        <v>1</v>
      </c>
      <c r="C11" s="49">
        <v>13090</v>
      </c>
      <c r="D11" s="50">
        <f t="shared" si="14"/>
        <v>11484.470959817512</v>
      </c>
      <c r="E11" s="51">
        <f t="shared" si="15"/>
        <v>278385.02999999997</v>
      </c>
      <c r="F11" s="49">
        <v>3141</v>
      </c>
      <c r="G11" s="51">
        <f t="shared" si="16"/>
        <v>2755.746622214424</v>
      </c>
      <c r="H11" s="51">
        <f t="shared" si="17"/>
        <v>66799.646999999997</v>
      </c>
      <c r="I11" s="49">
        <v>3300</v>
      </c>
      <c r="J11" s="51">
        <f t="shared" si="18"/>
        <v>2895.2447797859277</v>
      </c>
      <c r="K11" s="51">
        <f t="shared" si="19"/>
        <v>70181.099999999991</v>
      </c>
      <c r="L11" s="49">
        <v>3529</v>
      </c>
      <c r="M11" s="51">
        <f t="shared" si="20"/>
        <v>3096.1572205650118</v>
      </c>
      <c r="N11" s="51">
        <f t="shared" si="21"/>
        <v>75051.243000000002</v>
      </c>
      <c r="O11" s="52">
        <v>16160</v>
      </c>
      <c r="P11" s="51">
        <f t="shared" si="22"/>
        <v>14177.92595192139</v>
      </c>
      <c r="Q11" s="51">
        <f t="shared" si="23"/>
        <v>343674.72</v>
      </c>
      <c r="R11" s="49">
        <v>1851</v>
      </c>
      <c r="S11" s="51">
        <f t="shared" si="24"/>
        <v>1623.9691173890158</v>
      </c>
      <c r="T11" s="51">
        <f t="shared" si="25"/>
        <v>39365.216999999997</v>
      </c>
      <c r="U11" s="52">
        <v>52350</v>
      </c>
      <c r="V11" s="51">
        <f t="shared" si="26"/>
        <v>45929.110370240393</v>
      </c>
      <c r="W11" s="51">
        <f t="shared" si="27"/>
        <v>1113327.45</v>
      </c>
      <c r="X11" s="53">
        <v>1.1374</v>
      </c>
      <c r="Y11" s="53">
        <v>1.1368</v>
      </c>
      <c r="Z11" s="53">
        <v>1.1397999999999999</v>
      </c>
      <c r="AA11" s="55">
        <v>24.25</v>
      </c>
      <c r="AB11" s="55">
        <v>21.266999999999999</v>
      </c>
    </row>
    <row r="12" spans="1:28" ht="13.5" x14ac:dyDescent="0.25">
      <c r="A12" s="25">
        <v>9</v>
      </c>
      <c r="B12" s="26">
        <v>1</v>
      </c>
      <c r="C12" s="49">
        <v>13356.5</v>
      </c>
      <c r="D12" s="50">
        <f t="shared" si="14"/>
        <v>11686.49925627789</v>
      </c>
      <c r="E12" s="51">
        <f t="shared" si="15"/>
        <v>283331.43450000003</v>
      </c>
      <c r="F12" s="49">
        <v>3164</v>
      </c>
      <c r="G12" s="51">
        <f t="shared" si="16"/>
        <v>2768.3961851430572</v>
      </c>
      <c r="H12" s="51">
        <f t="shared" si="17"/>
        <v>67117.932000000001</v>
      </c>
      <c r="I12" s="49">
        <v>3200</v>
      </c>
      <c r="J12" s="51">
        <f t="shared" si="18"/>
        <v>2799.8950039373522</v>
      </c>
      <c r="K12" s="51">
        <f t="shared" si="19"/>
        <v>67881.600000000006</v>
      </c>
      <c r="L12" s="49">
        <v>3622</v>
      </c>
      <c r="M12" s="51">
        <f t="shared" si="20"/>
        <v>3169.1311575815907</v>
      </c>
      <c r="N12" s="51">
        <f t="shared" si="21"/>
        <v>76833.486000000004</v>
      </c>
      <c r="O12" s="52">
        <v>16355</v>
      </c>
      <c r="P12" s="51">
        <f t="shared" si="22"/>
        <v>14310.088371686061</v>
      </c>
      <c r="Q12" s="51">
        <f t="shared" si="23"/>
        <v>346938.61499999999</v>
      </c>
      <c r="R12" s="49">
        <v>1850</v>
      </c>
      <c r="S12" s="51">
        <f t="shared" si="24"/>
        <v>1618.6892991512818</v>
      </c>
      <c r="T12" s="51">
        <f t="shared" si="25"/>
        <v>39244.050000000003</v>
      </c>
      <c r="U12" s="52">
        <v>53450</v>
      </c>
      <c r="V12" s="51">
        <f t="shared" si="26"/>
        <v>46766.996237641084</v>
      </c>
      <c r="W12" s="51">
        <f t="shared" si="27"/>
        <v>1133834.8500000001</v>
      </c>
      <c r="X12" s="53">
        <v>1.1405000000000001</v>
      </c>
      <c r="Y12" s="53">
        <v>1.1398999999999999</v>
      </c>
      <c r="Z12" s="53">
        <v>1.1429</v>
      </c>
      <c r="AA12" s="55">
        <v>24.254999999999999</v>
      </c>
      <c r="AB12" s="55">
        <v>21.213000000000001</v>
      </c>
    </row>
    <row r="13" spans="1:28" ht="13.5" x14ac:dyDescent="0.25">
      <c r="A13" s="25">
        <v>10</v>
      </c>
      <c r="B13" s="26">
        <v>1</v>
      </c>
      <c r="C13" s="49"/>
      <c r="D13" s="50"/>
      <c r="E13" s="51"/>
      <c r="F13" s="49"/>
      <c r="G13" s="51"/>
      <c r="H13" s="51"/>
      <c r="I13" s="49"/>
      <c r="J13" s="51"/>
      <c r="K13" s="51"/>
      <c r="L13" s="49"/>
      <c r="M13" s="51"/>
      <c r="N13" s="51"/>
      <c r="O13" s="52"/>
      <c r="P13" s="51"/>
      <c r="Q13" s="51"/>
      <c r="R13" s="49"/>
      <c r="S13" s="51"/>
      <c r="T13" s="51"/>
      <c r="U13" s="52"/>
      <c r="V13" s="51"/>
      <c r="W13" s="51"/>
      <c r="X13" s="53"/>
      <c r="Y13" s="53"/>
      <c r="Z13" s="53"/>
      <c r="AA13" s="55"/>
      <c r="AB13" s="55"/>
    </row>
    <row r="14" spans="1:28" ht="13.5" x14ac:dyDescent="0.25">
      <c r="A14" s="25">
        <v>11</v>
      </c>
      <c r="B14" s="26"/>
      <c r="C14" s="49"/>
      <c r="D14" s="50"/>
      <c r="E14" s="51"/>
      <c r="F14" s="49"/>
      <c r="G14" s="51"/>
      <c r="H14" s="51"/>
      <c r="I14" s="49"/>
      <c r="J14" s="51"/>
      <c r="K14" s="51"/>
      <c r="L14" s="49"/>
      <c r="M14" s="51"/>
      <c r="N14" s="51"/>
      <c r="O14" s="52"/>
      <c r="P14" s="51"/>
      <c r="Q14" s="51"/>
      <c r="R14" s="49"/>
      <c r="S14" s="51"/>
      <c r="T14" s="51"/>
      <c r="U14" s="52"/>
      <c r="V14" s="51"/>
      <c r="W14" s="51"/>
      <c r="X14" s="53"/>
      <c r="Y14" s="53"/>
      <c r="Z14" s="53"/>
      <c r="AA14" s="55"/>
      <c r="AB14" s="55"/>
    </row>
    <row r="15" spans="1:28" ht="13.5" x14ac:dyDescent="0.25">
      <c r="A15" s="25">
        <v>12</v>
      </c>
      <c r="B15" s="26" t="s">
        <v>1</v>
      </c>
      <c r="C15" s="49"/>
      <c r="D15" s="50"/>
      <c r="E15" s="51"/>
      <c r="F15" s="49"/>
      <c r="G15" s="51"/>
      <c r="H15" s="51"/>
      <c r="I15" s="49"/>
      <c r="J15" s="51"/>
      <c r="K15" s="51"/>
      <c r="L15" s="49"/>
      <c r="M15" s="51"/>
      <c r="N15" s="51"/>
      <c r="O15" s="52"/>
      <c r="P15" s="51"/>
      <c r="Q15" s="51"/>
      <c r="R15" s="49"/>
      <c r="S15" s="51"/>
      <c r="T15" s="51"/>
      <c r="U15" s="52"/>
      <c r="V15" s="51"/>
      <c r="W15" s="51"/>
      <c r="X15" s="53"/>
      <c r="Y15" s="53"/>
      <c r="Z15" s="53"/>
      <c r="AA15" s="55"/>
      <c r="AB15" s="55"/>
    </row>
    <row r="16" spans="1:28" ht="13.5" x14ac:dyDescent="0.25">
      <c r="A16" s="25">
        <v>13</v>
      </c>
      <c r="B16" s="26">
        <v>1</v>
      </c>
      <c r="C16" s="49"/>
      <c r="D16" s="50"/>
      <c r="E16" s="51"/>
      <c r="F16" s="49"/>
      <c r="G16" s="51"/>
      <c r="H16" s="51"/>
      <c r="I16" s="49"/>
      <c r="J16" s="51"/>
      <c r="K16" s="51"/>
      <c r="L16" s="49"/>
      <c r="M16" s="51"/>
      <c r="N16" s="51"/>
      <c r="O16" s="52"/>
      <c r="P16" s="51"/>
      <c r="Q16" s="51"/>
      <c r="R16" s="49"/>
      <c r="S16" s="51"/>
      <c r="T16" s="51"/>
      <c r="U16" s="52"/>
      <c r="V16" s="51"/>
      <c r="W16" s="51"/>
      <c r="X16" s="53"/>
      <c r="Y16" s="53"/>
      <c r="Z16" s="53"/>
      <c r="AA16" s="55"/>
      <c r="AB16" s="55"/>
    </row>
    <row r="17" spans="1:28" ht="13.5" x14ac:dyDescent="0.25">
      <c r="A17" s="25">
        <v>14</v>
      </c>
      <c r="B17" s="26">
        <v>1</v>
      </c>
      <c r="C17" s="49"/>
      <c r="D17" s="50"/>
      <c r="E17" s="51"/>
      <c r="F17" s="49"/>
      <c r="G17" s="51"/>
      <c r="H17" s="51"/>
      <c r="I17" s="49"/>
      <c r="J17" s="51"/>
      <c r="K17" s="51"/>
      <c r="L17" s="49"/>
      <c r="M17" s="51"/>
      <c r="N17" s="51"/>
      <c r="O17" s="52"/>
      <c r="P17" s="51"/>
      <c r="Q17" s="51"/>
      <c r="R17" s="49"/>
      <c r="S17" s="51"/>
      <c r="T17" s="51"/>
      <c r="U17" s="52"/>
      <c r="V17" s="51"/>
      <c r="W17" s="51"/>
      <c r="X17" s="53"/>
      <c r="Y17" s="53"/>
      <c r="Z17" s="53"/>
      <c r="AA17" s="55"/>
      <c r="AB17" s="55"/>
    </row>
    <row r="18" spans="1:28" ht="13.5" x14ac:dyDescent="0.25">
      <c r="A18" s="25">
        <v>15</v>
      </c>
      <c r="B18" s="26">
        <v>1</v>
      </c>
      <c r="C18" s="49"/>
      <c r="D18" s="50"/>
      <c r="E18" s="51"/>
      <c r="F18" s="49"/>
      <c r="G18" s="51"/>
      <c r="H18" s="51"/>
      <c r="I18" s="49"/>
      <c r="J18" s="51"/>
      <c r="K18" s="51"/>
      <c r="L18" s="49"/>
      <c r="M18" s="51"/>
      <c r="N18" s="51"/>
      <c r="O18" s="52"/>
      <c r="P18" s="51"/>
      <c r="Q18" s="51"/>
      <c r="R18" s="49"/>
      <c r="S18" s="51"/>
      <c r="T18" s="51"/>
      <c r="U18" s="52"/>
      <c r="V18" s="51"/>
      <c r="W18" s="51"/>
      <c r="X18" s="53"/>
      <c r="Y18" s="53"/>
      <c r="Z18" s="53"/>
      <c r="AA18" s="55"/>
      <c r="AB18" s="55"/>
    </row>
    <row r="19" spans="1:28" ht="13.5" x14ac:dyDescent="0.25">
      <c r="A19" s="25">
        <v>16</v>
      </c>
      <c r="B19" s="26">
        <v>1</v>
      </c>
      <c r="C19" s="49"/>
      <c r="D19" s="50"/>
      <c r="E19" s="51"/>
      <c r="F19" s="49"/>
      <c r="G19" s="51"/>
      <c r="H19" s="51"/>
      <c r="I19" s="49"/>
      <c r="J19" s="51"/>
      <c r="K19" s="51"/>
      <c r="L19" s="49"/>
      <c r="M19" s="51"/>
      <c r="N19" s="51"/>
      <c r="O19" s="52"/>
      <c r="P19" s="51"/>
      <c r="Q19" s="51"/>
      <c r="R19" s="49"/>
      <c r="S19" s="51"/>
      <c r="T19" s="51"/>
      <c r="U19" s="52"/>
      <c r="V19" s="51"/>
      <c r="W19" s="51"/>
      <c r="X19" s="53"/>
      <c r="Y19" s="53"/>
      <c r="Z19" s="53"/>
      <c r="AA19" s="55"/>
      <c r="AB19" s="55"/>
    </row>
    <row r="20" spans="1:28" ht="13.5" x14ac:dyDescent="0.25">
      <c r="A20" s="25">
        <v>17</v>
      </c>
      <c r="B20" s="26">
        <v>1</v>
      </c>
      <c r="C20" s="49"/>
      <c r="D20" s="50"/>
      <c r="E20" s="51"/>
      <c r="F20" s="49"/>
      <c r="G20" s="51"/>
      <c r="H20" s="51"/>
      <c r="I20" s="49"/>
      <c r="J20" s="51"/>
      <c r="K20" s="51"/>
      <c r="L20" s="49"/>
      <c r="M20" s="51"/>
      <c r="N20" s="51"/>
      <c r="O20" s="52"/>
      <c r="P20" s="51"/>
      <c r="Q20" s="51"/>
      <c r="R20" s="49"/>
      <c r="S20" s="51"/>
      <c r="T20" s="51"/>
      <c r="U20" s="52"/>
      <c r="V20" s="51"/>
      <c r="W20" s="51"/>
      <c r="X20" s="53"/>
      <c r="Y20" s="53"/>
      <c r="Z20" s="53"/>
      <c r="AA20" s="55"/>
      <c r="AB20" s="55"/>
    </row>
    <row r="21" spans="1:28" ht="13.5" x14ac:dyDescent="0.25">
      <c r="A21" s="25">
        <v>18</v>
      </c>
      <c r="B21" s="26"/>
      <c r="C21" s="49"/>
      <c r="D21" s="50"/>
      <c r="E21" s="51"/>
      <c r="F21" s="49"/>
      <c r="G21" s="51"/>
      <c r="H21" s="51"/>
      <c r="I21" s="49"/>
      <c r="J21" s="51"/>
      <c r="K21" s="51"/>
      <c r="L21" s="49"/>
      <c r="M21" s="51"/>
      <c r="N21" s="51"/>
      <c r="O21" s="52"/>
      <c r="P21" s="51"/>
      <c r="Q21" s="51"/>
      <c r="R21" s="49"/>
      <c r="S21" s="51"/>
      <c r="T21" s="51"/>
      <c r="U21" s="52"/>
      <c r="V21" s="51"/>
      <c r="W21" s="51"/>
      <c r="X21" s="53"/>
      <c r="Y21" s="53"/>
      <c r="Z21" s="53"/>
      <c r="AA21" s="55"/>
      <c r="AB21" s="55"/>
    </row>
    <row r="22" spans="1:28" ht="13.5" x14ac:dyDescent="0.25">
      <c r="A22" s="25">
        <v>19</v>
      </c>
      <c r="B22" s="26"/>
      <c r="C22" s="49"/>
      <c r="D22" s="50"/>
      <c r="E22" s="51"/>
      <c r="F22" s="49"/>
      <c r="G22" s="51"/>
      <c r="H22" s="51"/>
      <c r="I22" s="49"/>
      <c r="J22" s="51"/>
      <c r="K22" s="51"/>
      <c r="L22" s="49"/>
      <c r="M22" s="51"/>
      <c r="N22" s="51"/>
      <c r="O22" s="52"/>
      <c r="P22" s="51"/>
      <c r="Q22" s="51"/>
      <c r="R22" s="49"/>
      <c r="S22" s="51"/>
      <c r="T22" s="51"/>
      <c r="U22" s="52"/>
      <c r="V22" s="51"/>
      <c r="W22" s="51"/>
      <c r="X22" s="53"/>
      <c r="Y22" s="53"/>
      <c r="Z22" s="53"/>
      <c r="AA22" s="55"/>
      <c r="AB22" s="55"/>
    </row>
    <row r="23" spans="1:28" ht="13.5" x14ac:dyDescent="0.25">
      <c r="A23" s="25">
        <v>20</v>
      </c>
      <c r="B23" s="26">
        <v>1</v>
      </c>
      <c r="C23" s="49"/>
      <c r="D23" s="50"/>
      <c r="E23" s="51"/>
      <c r="F23" s="49"/>
      <c r="G23" s="51"/>
      <c r="H23" s="51"/>
      <c r="I23" s="49"/>
      <c r="J23" s="51"/>
      <c r="K23" s="51"/>
      <c r="L23" s="49"/>
      <c r="M23" s="51"/>
      <c r="N23" s="51"/>
      <c r="O23" s="52"/>
      <c r="P23" s="51"/>
      <c r="Q23" s="51"/>
      <c r="R23" s="49"/>
      <c r="S23" s="51"/>
      <c r="T23" s="51"/>
      <c r="U23" s="52"/>
      <c r="V23" s="51"/>
      <c r="W23" s="51"/>
      <c r="X23" s="53"/>
      <c r="Y23" s="53"/>
      <c r="Z23" s="53"/>
      <c r="AA23" s="55"/>
      <c r="AB23" s="55"/>
    </row>
    <row r="24" spans="1:28" ht="13.5" x14ac:dyDescent="0.25">
      <c r="A24" s="25">
        <v>21</v>
      </c>
      <c r="B24" s="26">
        <v>1</v>
      </c>
      <c r="C24" s="49"/>
      <c r="D24" s="50"/>
      <c r="E24" s="51"/>
      <c r="F24" s="49"/>
      <c r="G24" s="51"/>
      <c r="H24" s="51"/>
      <c r="I24" s="49"/>
      <c r="J24" s="51"/>
      <c r="K24" s="51"/>
      <c r="L24" s="49"/>
      <c r="M24" s="51"/>
      <c r="N24" s="51"/>
      <c r="O24" s="52"/>
      <c r="P24" s="51"/>
      <c r="Q24" s="51"/>
      <c r="R24" s="49"/>
      <c r="S24" s="51"/>
      <c r="T24" s="51"/>
      <c r="U24" s="52"/>
      <c r="V24" s="51"/>
      <c r="W24" s="51"/>
      <c r="X24" s="53"/>
      <c r="Y24" s="53"/>
      <c r="Z24" s="53"/>
      <c r="AA24" s="55"/>
      <c r="AB24" s="55"/>
    </row>
    <row r="25" spans="1:28" ht="13.5" x14ac:dyDescent="0.25">
      <c r="A25" s="25">
        <v>22</v>
      </c>
      <c r="B25" s="26">
        <v>1</v>
      </c>
      <c r="C25" s="49"/>
      <c r="D25" s="50"/>
      <c r="E25" s="51"/>
      <c r="F25" s="49"/>
      <c r="G25" s="51"/>
      <c r="H25" s="51"/>
      <c r="I25" s="49"/>
      <c r="J25" s="51"/>
      <c r="K25" s="51"/>
      <c r="L25" s="49"/>
      <c r="M25" s="51"/>
      <c r="N25" s="51"/>
      <c r="O25" s="52"/>
      <c r="P25" s="51"/>
      <c r="Q25" s="51"/>
      <c r="R25" s="49"/>
      <c r="S25" s="51"/>
      <c r="T25" s="51"/>
      <c r="U25" s="52"/>
      <c r="V25" s="51"/>
      <c r="W25" s="51"/>
      <c r="X25" s="53"/>
      <c r="Y25" s="48"/>
      <c r="Z25" s="53"/>
      <c r="AA25" s="55"/>
      <c r="AB25" s="55"/>
    </row>
    <row r="26" spans="1:28" ht="13.5" x14ac:dyDescent="0.25">
      <c r="A26" s="25">
        <v>23</v>
      </c>
      <c r="B26" s="26">
        <v>1</v>
      </c>
      <c r="C26" s="49"/>
      <c r="D26" s="50"/>
      <c r="E26" s="51"/>
      <c r="F26" s="49"/>
      <c r="G26" s="51"/>
      <c r="H26" s="51"/>
      <c r="I26" s="49"/>
      <c r="J26" s="51"/>
      <c r="K26" s="51"/>
      <c r="L26" s="49"/>
      <c r="M26" s="51"/>
      <c r="N26" s="51"/>
      <c r="O26" s="52"/>
      <c r="P26" s="51"/>
      <c r="Q26" s="51"/>
      <c r="R26" s="49"/>
      <c r="S26" s="51"/>
      <c r="T26" s="51"/>
      <c r="U26" s="52"/>
      <c r="V26" s="51"/>
      <c r="W26" s="51"/>
      <c r="X26" s="53"/>
      <c r="Y26" s="48"/>
      <c r="Z26" s="53"/>
      <c r="AA26" s="55"/>
      <c r="AB26" s="55"/>
    </row>
    <row r="27" spans="1:28" ht="13.5" x14ac:dyDescent="0.25">
      <c r="A27" s="25">
        <v>24</v>
      </c>
      <c r="B27" s="26">
        <v>1</v>
      </c>
      <c r="C27" s="49"/>
      <c r="D27" s="50"/>
      <c r="E27" s="51"/>
      <c r="F27" s="49"/>
      <c r="G27" s="51"/>
      <c r="H27" s="51"/>
      <c r="I27" s="49"/>
      <c r="J27" s="51"/>
      <c r="K27" s="51"/>
      <c r="L27" s="49"/>
      <c r="M27" s="51"/>
      <c r="N27" s="51"/>
      <c r="O27" s="52"/>
      <c r="P27" s="51"/>
      <c r="Q27" s="51"/>
      <c r="R27" s="49"/>
      <c r="S27" s="51"/>
      <c r="T27" s="51"/>
      <c r="U27" s="52"/>
      <c r="V27" s="51"/>
      <c r="W27" s="51"/>
      <c r="X27" s="53"/>
      <c r="Y27" s="48"/>
      <c r="Z27" s="53"/>
      <c r="AA27" s="55"/>
      <c r="AB27" s="55"/>
    </row>
    <row r="28" spans="1:28" ht="13.5" x14ac:dyDescent="0.25">
      <c r="A28" s="25">
        <v>25</v>
      </c>
      <c r="B28" s="26"/>
      <c r="C28" s="49"/>
      <c r="D28" s="50"/>
      <c r="E28" s="51"/>
      <c r="F28" s="49"/>
      <c r="G28" s="51"/>
      <c r="H28" s="51"/>
      <c r="I28" s="49"/>
      <c r="J28" s="51"/>
      <c r="K28" s="51"/>
      <c r="L28" s="49"/>
      <c r="M28" s="51"/>
      <c r="N28" s="51"/>
      <c r="O28" s="52"/>
      <c r="P28" s="51"/>
      <c r="Q28" s="51"/>
      <c r="R28" s="49"/>
      <c r="S28" s="51"/>
      <c r="T28" s="51"/>
      <c r="U28" s="52"/>
      <c r="V28" s="51"/>
      <c r="W28" s="51"/>
      <c r="X28" s="53"/>
      <c r="Y28" s="48"/>
      <c r="Z28" s="53"/>
      <c r="AA28" s="55"/>
      <c r="AB28" s="55"/>
    </row>
    <row r="29" spans="1:28" ht="13.5" x14ac:dyDescent="0.25">
      <c r="A29" s="25">
        <v>26</v>
      </c>
      <c r="B29" s="26"/>
      <c r="C29" s="49"/>
      <c r="D29" s="50"/>
      <c r="E29" s="51"/>
      <c r="F29" s="49"/>
      <c r="G29" s="51"/>
      <c r="H29" s="51"/>
      <c r="I29" s="49"/>
      <c r="J29" s="51"/>
      <c r="K29" s="51"/>
      <c r="L29" s="49"/>
      <c r="M29" s="51"/>
      <c r="N29" s="51"/>
      <c r="O29" s="52"/>
      <c r="P29" s="51"/>
      <c r="Q29" s="51"/>
      <c r="R29" s="49"/>
      <c r="S29" s="51"/>
      <c r="T29" s="51"/>
      <c r="U29" s="52"/>
      <c r="V29" s="51"/>
      <c r="W29" s="51"/>
      <c r="X29" s="53"/>
      <c r="Y29" s="48"/>
      <c r="Z29" s="53"/>
      <c r="AA29" s="55"/>
      <c r="AB29" s="55"/>
    </row>
    <row r="30" spans="1:28" ht="13.5" x14ac:dyDescent="0.25">
      <c r="A30" s="25">
        <v>27</v>
      </c>
      <c r="B30" s="26">
        <v>1</v>
      </c>
      <c r="C30" s="49"/>
      <c r="D30" s="50"/>
      <c r="E30" s="51"/>
      <c r="F30" s="49"/>
      <c r="G30" s="51"/>
      <c r="H30" s="51"/>
      <c r="I30" s="49"/>
      <c r="J30" s="51"/>
      <c r="K30" s="51"/>
      <c r="L30" s="49"/>
      <c r="M30" s="51"/>
      <c r="N30" s="51"/>
      <c r="O30" s="52"/>
      <c r="P30" s="51"/>
      <c r="Q30" s="51"/>
      <c r="R30" s="49"/>
      <c r="S30" s="51"/>
      <c r="T30" s="51"/>
      <c r="U30" s="52"/>
      <c r="V30" s="51"/>
      <c r="W30" s="51"/>
      <c r="X30" s="53"/>
      <c r="Y30" s="48"/>
      <c r="Z30" s="53"/>
      <c r="AA30" s="55"/>
      <c r="AB30" s="55"/>
    </row>
    <row r="31" spans="1:28" ht="13.5" x14ac:dyDescent="0.25">
      <c r="A31" s="25">
        <v>28</v>
      </c>
      <c r="B31" s="26">
        <v>1</v>
      </c>
      <c r="C31" s="49"/>
      <c r="D31" s="50"/>
      <c r="E31" s="51"/>
      <c r="F31" s="49"/>
      <c r="G31" s="51"/>
      <c r="H31" s="51"/>
      <c r="I31" s="49"/>
      <c r="J31" s="51"/>
      <c r="K31" s="51"/>
      <c r="L31" s="49"/>
      <c r="M31" s="51"/>
      <c r="N31" s="51"/>
      <c r="O31" s="52"/>
      <c r="P31" s="51"/>
      <c r="Q31" s="51"/>
      <c r="R31" s="49"/>
      <c r="S31" s="51"/>
      <c r="T31" s="51"/>
      <c r="U31" s="52"/>
      <c r="V31" s="51"/>
      <c r="W31" s="51"/>
      <c r="X31" s="53"/>
      <c r="Y31" s="48"/>
      <c r="Z31" s="53"/>
      <c r="AA31" s="55"/>
      <c r="AB31" s="55"/>
    </row>
    <row r="32" spans="1:28" ht="13.5" x14ac:dyDescent="0.25">
      <c r="A32" s="25">
        <v>29</v>
      </c>
      <c r="B32" s="26">
        <v>1</v>
      </c>
      <c r="C32" s="49"/>
      <c r="D32" s="50"/>
      <c r="E32" s="51"/>
      <c r="F32" s="49"/>
      <c r="G32" s="51"/>
      <c r="H32" s="51"/>
      <c r="I32" s="49"/>
      <c r="J32" s="51"/>
      <c r="K32" s="51"/>
      <c r="L32" s="49"/>
      <c r="M32" s="51"/>
      <c r="N32" s="51"/>
      <c r="O32" s="52"/>
      <c r="P32" s="51"/>
      <c r="Q32" s="51"/>
      <c r="R32" s="49"/>
      <c r="S32" s="51"/>
      <c r="T32" s="51"/>
      <c r="U32" s="52"/>
      <c r="V32" s="51"/>
      <c r="W32" s="51"/>
      <c r="X32" s="53"/>
      <c r="Y32" s="48"/>
      <c r="Z32" s="53"/>
      <c r="AA32" s="55"/>
      <c r="AB32" s="55"/>
    </row>
    <row r="33" spans="1:28" ht="13.5" x14ac:dyDescent="0.25">
      <c r="A33" s="25">
        <v>30</v>
      </c>
      <c r="B33" s="26">
        <v>1</v>
      </c>
      <c r="C33" s="49"/>
      <c r="D33" s="50"/>
      <c r="E33" s="51"/>
      <c r="F33" s="49"/>
      <c r="G33" s="51"/>
      <c r="H33" s="51"/>
      <c r="I33" s="49"/>
      <c r="J33" s="51"/>
      <c r="K33" s="51"/>
      <c r="L33" s="49"/>
      <c r="M33" s="51"/>
      <c r="N33" s="51"/>
      <c r="O33" s="52"/>
      <c r="P33" s="51"/>
      <c r="Q33" s="51"/>
      <c r="R33" s="49"/>
      <c r="S33" s="51"/>
      <c r="T33" s="51"/>
      <c r="U33" s="52"/>
      <c r="V33" s="51"/>
      <c r="W33" s="51"/>
      <c r="X33" s="53"/>
      <c r="Y33" s="48"/>
      <c r="Z33" s="53"/>
      <c r="AA33" s="55"/>
      <c r="AB33" s="55"/>
    </row>
    <row r="34" spans="1:28" ht="14.25" thickBot="1" x14ac:dyDescent="0.3">
      <c r="A34" s="27">
        <v>31</v>
      </c>
      <c r="B34" s="26">
        <v>1</v>
      </c>
      <c r="C34" s="49"/>
      <c r="D34" s="50"/>
      <c r="E34" s="51"/>
      <c r="F34" s="49"/>
      <c r="G34" s="51"/>
      <c r="H34" s="51"/>
      <c r="I34" s="49"/>
      <c r="J34" s="51"/>
      <c r="K34" s="51"/>
      <c r="L34" s="49"/>
      <c r="M34" s="51"/>
      <c r="N34" s="51"/>
      <c r="O34" s="52"/>
      <c r="P34" s="51"/>
      <c r="Q34" s="51"/>
      <c r="R34" s="49"/>
      <c r="S34" s="51"/>
      <c r="T34" s="51"/>
      <c r="U34" s="52"/>
      <c r="V34" s="51"/>
      <c r="W34" s="51"/>
      <c r="X34" s="53"/>
      <c r="Y34" s="54"/>
      <c r="Z34" s="53"/>
      <c r="AA34" s="55"/>
      <c r="AB34" s="55"/>
    </row>
    <row r="35" spans="1:28" ht="14.25" thickBot="1" x14ac:dyDescent="0.3">
      <c r="A35" s="28"/>
      <c r="B35" s="29">
        <f>SUM(B4:B34)</f>
        <v>23</v>
      </c>
      <c r="C35" s="60">
        <f>AVERAGE(C4:C34)</f>
        <v>13248</v>
      </c>
      <c r="D35" s="62">
        <f t="shared" ref="D35:W35" si="28">AVERAGE(D4:D34)</f>
        <v>11604.694972844356</v>
      </c>
      <c r="E35" s="62">
        <f t="shared" si="28"/>
        <v>281008.81349999999</v>
      </c>
      <c r="F35" s="60">
        <f t="shared" si="28"/>
        <v>3106.5</v>
      </c>
      <c r="G35" s="62">
        <f t="shared" si="28"/>
        <v>2721.1785891081367</v>
      </c>
      <c r="H35" s="62">
        <f t="shared" si="28"/>
        <v>65894.119285714274</v>
      </c>
      <c r="I35" s="60">
        <f t="shared" si="28"/>
        <v>3402.8571428571427</v>
      </c>
      <c r="J35" s="62">
        <f t="shared" si="28"/>
        <v>2980.8305727730744</v>
      </c>
      <c r="K35" s="62">
        <f t="shared" si="28"/>
        <v>72180.444285714286</v>
      </c>
      <c r="L35" s="60">
        <f t="shared" si="28"/>
        <v>3551.4285714285716</v>
      </c>
      <c r="M35" s="62">
        <f t="shared" si="28"/>
        <v>3110.9006053157095</v>
      </c>
      <c r="N35" s="62">
        <f t="shared" si="28"/>
        <v>75330.518000000011</v>
      </c>
      <c r="O35" s="60">
        <f>AVERAGE(O4:O34)</f>
        <v>16157.142857142857</v>
      </c>
      <c r="P35" s="62">
        <f t="shared" si="28"/>
        <v>14153.092133430246</v>
      </c>
      <c r="Q35" s="62">
        <f t="shared" si="28"/>
        <v>342722.09714285709</v>
      </c>
      <c r="R35" s="60">
        <f t="shared" si="28"/>
        <v>1846</v>
      </c>
      <c r="S35" s="62">
        <f t="shared" si="28"/>
        <v>1617.0276588865725</v>
      </c>
      <c r="T35" s="62">
        <f t="shared" si="28"/>
        <v>39156.552714285717</v>
      </c>
      <c r="U35" s="60">
        <f t="shared" si="28"/>
        <v>52225</v>
      </c>
      <c r="V35" s="62">
        <f t="shared" si="28"/>
        <v>45746.662906778976</v>
      </c>
      <c r="W35" s="62">
        <f t="shared" si="28"/>
        <v>1107760.7857142857</v>
      </c>
      <c r="X35" s="61">
        <f>AVERAGE(X4:X34)</f>
        <v>1.1386714285714286</v>
      </c>
      <c r="Y35" s="61">
        <f>AVERAGE(Y4:Y34)</f>
        <v>1.1385857142857143</v>
      </c>
      <c r="Z35" s="61">
        <f>AVERAGE(Z4:Z34)</f>
        <v>1.1415999999999999</v>
      </c>
      <c r="AA35" s="61">
        <f t="shared" ref="AA35" si="29">AVERAGE(AA4:AA34)</f>
        <v>24.22785714285714</v>
      </c>
      <c r="AB35" s="61">
        <f>AVERAGE(AB4:AB34)</f>
        <v>21.211714285714287</v>
      </c>
    </row>
    <row r="36" spans="1:28" ht="14.25" x14ac:dyDescent="0.3">
      <c r="A36" s="30"/>
      <c r="B36" s="8"/>
      <c r="C36" s="7"/>
      <c r="D36" s="7"/>
      <c r="E36" s="7"/>
      <c r="F36" s="7"/>
      <c r="G36" s="7"/>
      <c r="H36" s="7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 t="s">
        <v>16</v>
      </c>
      <c r="Y36" s="32"/>
      <c r="Z36" s="33"/>
      <c r="AA36" s="32"/>
      <c r="AB36" s="32"/>
    </row>
    <row r="38" spans="1:28" x14ac:dyDescent="0.2">
      <c r="T38" t="s">
        <v>1</v>
      </c>
      <c r="W38" t="s">
        <v>1</v>
      </c>
    </row>
    <row r="39" spans="1:28" x14ac:dyDescent="0.2">
      <c r="D39" t="s">
        <v>1</v>
      </c>
      <c r="Q39" t="s">
        <v>1</v>
      </c>
    </row>
    <row r="40" spans="1:28" x14ac:dyDescent="0.2">
      <c r="D40" t="s">
        <v>1</v>
      </c>
      <c r="N40" t="s">
        <v>1</v>
      </c>
    </row>
    <row r="41" spans="1:28" x14ac:dyDescent="0.2">
      <c r="W41" t="s">
        <v>1</v>
      </c>
    </row>
  </sheetData>
  <phoneticPr fontId="0" type="noConversion"/>
  <pageMargins left="0.78740157480314965" right="0.78740157480314965" top="0.53" bottom="0.87" header="0.42" footer="0.51181102362204722"/>
  <pageSetup paperSize="9" orientation="landscape" horizontalDpi="1200" verticalDpi="1200" r:id="rId1"/>
  <headerFooter alignWithMargins="0"/>
  <ignoredErrors>
    <ignoredError sqref="J5" evalError="1"/>
    <ignoredError sqref="X35:Y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July 2026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2020-08-04T08:09:58Z</cp:lastPrinted>
  <dcterms:created xsi:type="dcterms:W3CDTF">2004-09-28T09:31:55Z</dcterms:created>
  <dcterms:modified xsi:type="dcterms:W3CDTF">2026-07-10T11:44:22Z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