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1_{94AEFD78-092D-4842-AFFB-108334511E4E}" xr6:coauthVersionLast="47" xr6:coauthVersionMax="47" xr10:uidLastSave="{00000000-0000-0000-0000-000000000000}"/>
  <bookViews>
    <workbookView xWindow="-120" yWindow="-120" windowWidth="29040" windowHeight="15720" xr2:uid="{D46B7F47-D99D-40A4-A0DA-B95F70DF808A}"/>
  </bookViews>
  <sheets>
    <sheet name="November 2025" sheetId="1" r:id="rId1"/>
  </sheets>
  <calcPr calcId="181029"/>
</workbook>
</file>

<file path=xl/calcChain.xml><?xml version="1.0" encoding="utf-8"?>
<calcChain xmlns="http://schemas.openxmlformats.org/spreadsheetml/2006/main">
  <c r="W34" i="1" l="1"/>
  <c r="V34" i="1"/>
  <c r="T34" i="1"/>
  <c r="K34" i="1"/>
  <c r="Y34" i="1"/>
  <c r="X34" i="1"/>
  <c r="B34" i="1"/>
  <c r="D27" i="1"/>
  <c r="E27" i="1"/>
  <c r="G27" i="1"/>
  <c r="H27" i="1"/>
  <c r="J27" i="1"/>
  <c r="K27" i="1"/>
  <c r="M27" i="1"/>
  <c r="N27" i="1"/>
  <c r="P27" i="1"/>
  <c r="Q27" i="1"/>
  <c r="S27" i="1"/>
  <c r="T27" i="1"/>
  <c r="V27" i="1"/>
  <c r="W27" i="1"/>
  <c r="D28" i="1"/>
  <c r="E28" i="1"/>
  <c r="G28" i="1"/>
  <c r="H28" i="1"/>
  <c r="J28" i="1"/>
  <c r="K28" i="1"/>
  <c r="M28" i="1"/>
  <c r="N28" i="1"/>
  <c r="P28" i="1"/>
  <c r="Q28" i="1"/>
  <c r="S28" i="1"/>
  <c r="T28" i="1"/>
  <c r="V28" i="1"/>
  <c r="W28" i="1"/>
  <c r="D29" i="1"/>
  <c r="E29" i="1"/>
  <c r="G29" i="1"/>
  <c r="H29" i="1"/>
  <c r="J29" i="1"/>
  <c r="K29" i="1"/>
  <c r="M29" i="1"/>
  <c r="N29" i="1"/>
  <c r="P29" i="1"/>
  <c r="Q29" i="1"/>
  <c r="S29" i="1"/>
  <c r="T29" i="1"/>
  <c r="V29" i="1"/>
  <c r="W29" i="1"/>
  <c r="D30" i="1"/>
  <c r="E30" i="1"/>
  <c r="G30" i="1"/>
  <c r="H30" i="1"/>
  <c r="J30" i="1"/>
  <c r="K30" i="1"/>
  <c r="M30" i="1"/>
  <c r="N30" i="1"/>
  <c r="P30" i="1"/>
  <c r="Q30" i="1"/>
  <c r="S30" i="1"/>
  <c r="T30" i="1"/>
  <c r="V30" i="1"/>
  <c r="W30" i="1"/>
  <c r="D31" i="1"/>
  <c r="E31" i="1"/>
  <c r="G31" i="1"/>
  <c r="H31" i="1"/>
  <c r="J31" i="1"/>
  <c r="K31" i="1"/>
  <c r="M31" i="1"/>
  <c r="N31" i="1"/>
  <c r="P31" i="1"/>
  <c r="Q31" i="1"/>
  <c r="S31" i="1"/>
  <c r="T31" i="1"/>
  <c r="V31" i="1"/>
  <c r="W31" i="1"/>
  <c r="D17" i="1"/>
  <c r="E17" i="1"/>
  <c r="G17" i="1"/>
  <c r="H17" i="1"/>
  <c r="J17" i="1"/>
  <c r="K17" i="1"/>
  <c r="M17" i="1"/>
  <c r="N17" i="1"/>
  <c r="P17" i="1"/>
  <c r="Q17" i="1"/>
  <c r="S17" i="1"/>
  <c r="T17" i="1"/>
  <c r="V17" i="1"/>
  <c r="W17" i="1"/>
  <c r="D20" i="1"/>
  <c r="G20" i="1"/>
  <c r="H20" i="1"/>
  <c r="J20" i="1"/>
  <c r="M20" i="1"/>
  <c r="P20" i="1"/>
  <c r="S20" i="1"/>
  <c r="V20" i="1"/>
  <c r="D21" i="1"/>
  <c r="E21" i="1"/>
  <c r="G21" i="1"/>
  <c r="H21" i="1"/>
  <c r="J21" i="1"/>
  <c r="K21" i="1"/>
  <c r="M21" i="1"/>
  <c r="N21" i="1"/>
  <c r="P21" i="1"/>
  <c r="Q21" i="1"/>
  <c r="S21" i="1"/>
  <c r="T21" i="1"/>
  <c r="V21" i="1"/>
  <c r="W21" i="1"/>
  <c r="D22" i="1"/>
  <c r="E22" i="1"/>
  <c r="G22" i="1"/>
  <c r="H22" i="1"/>
  <c r="J22" i="1"/>
  <c r="K22" i="1"/>
  <c r="M22" i="1"/>
  <c r="N22" i="1"/>
  <c r="P22" i="1"/>
  <c r="Q22" i="1"/>
  <c r="S22" i="1"/>
  <c r="T22" i="1"/>
  <c r="V22" i="1"/>
  <c r="W22" i="1"/>
  <c r="D23" i="1"/>
  <c r="E23" i="1"/>
  <c r="G23" i="1"/>
  <c r="H23" i="1"/>
  <c r="J23" i="1"/>
  <c r="K23" i="1"/>
  <c r="M23" i="1"/>
  <c r="N23" i="1"/>
  <c r="P23" i="1"/>
  <c r="Q23" i="1"/>
  <c r="S23" i="1"/>
  <c r="T23" i="1"/>
  <c r="V23" i="1"/>
  <c r="W23" i="1"/>
  <c r="D24" i="1"/>
  <c r="E24" i="1"/>
  <c r="G24" i="1"/>
  <c r="H24" i="1"/>
  <c r="J24" i="1"/>
  <c r="K24" i="1"/>
  <c r="M24" i="1"/>
  <c r="N24" i="1"/>
  <c r="P24" i="1"/>
  <c r="Q24" i="1"/>
  <c r="S24" i="1"/>
  <c r="T24" i="1"/>
  <c r="V24" i="1"/>
  <c r="W24" i="1"/>
  <c r="D10" i="1"/>
  <c r="E10" i="1"/>
  <c r="G10" i="1"/>
  <c r="H10" i="1"/>
  <c r="J10" i="1"/>
  <c r="K10" i="1"/>
  <c r="M10" i="1"/>
  <c r="N10" i="1"/>
  <c r="P10" i="1"/>
  <c r="Q10" i="1"/>
  <c r="S10" i="1"/>
  <c r="T10" i="1"/>
  <c r="V10" i="1"/>
  <c r="W10" i="1"/>
  <c r="D13" i="1"/>
  <c r="E13" i="1"/>
  <c r="G13" i="1"/>
  <c r="H13" i="1"/>
  <c r="J13" i="1"/>
  <c r="K13" i="1"/>
  <c r="M13" i="1"/>
  <c r="N13" i="1"/>
  <c r="P13" i="1"/>
  <c r="Q13" i="1"/>
  <c r="S13" i="1"/>
  <c r="T13" i="1"/>
  <c r="V13" i="1"/>
  <c r="W13" i="1"/>
  <c r="D14" i="1"/>
  <c r="E14" i="1"/>
  <c r="G14" i="1"/>
  <c r="H14" i="1"/>
  <c r="J14" i="1"/>
  <c r="K14" i="1"/>
  <c r="M14" i="1"/>
  <c r="N14" i="1"/>
  <c r="P14" i="1"/>
  <c r="Q14" i="1"/>
  <c r="S14" i="1"/>
  <c r="T14" i="1"/>
  <c r="V14" i="1"/>
  <c r="W14" i="1"/>
  <c r="D15" i="1"/>
  <c r="E15" i="1"/>
  <c r="G15" i="1"/>
  <c r="H15" i="1"/>
  <c r="J15" i="1"/>
  <c r="K15" i="1"/>
  <c r="M15" i="1"/>
  <c r="N15" i="1"/>
  <c r="P15" i="1"/>
  <c r="Q15" i="1"/>
  <c r="S15" i="1"/>
  <c r="T15" i="1"/>
  <c r="V15" i="1"/>
  <c r="W15" i="1"/>
  <c r="D16" i="1"/>
  <c r="E16" i="1"/>
  <c r="G16" i="1"/>
  <c r="H16" i="1"/>
  <c r="J16" i="1"/>
  <c r="K16" i="1"/>
  <c r="M16" i="1"/>
  <c r="N16" i="1"/>
  <c r="P16" i="1"/>
  <c r="Q16" i="1"/>
  <c r="S16" i="1"/>
  <c r="T16" i="1"/>
  <c r="V16" i="1"/>
  <c r="W16" i="1"/>
  <c r="D9" i="1"/>
  <c r="E9" i="1"/>
  <c r="G9" i="1"/>
  <c r="H9" i="1"/>
  <c r="J9" i="1"/>
  <c r="K9" i="1"/>
  <c r="M9" i="1"/>
  <c r="N9" i="1"/>
  <c r="P9" i="1"/>
  <c r="Q9" i="1"/>
  <c r="S9" i="1"/>
  <c r="T9" i="1"/>
  <c r="V9" i="1"/>
  <c r="W9" i="1"/>
  <c r="D8" i="1"/>
  <c r="E8" i="1"/>
  <c r="G8" i="1"/>
  <c r="H8" i="1"/>
  <c r="J8" i="1"/>
  <c r="K8" i="1"/>
  <c r="M8" i="1"/>
  <c r="N8" i="1"/>
  <c r="P8" i="1"/>
  <c r="Q8" i="1"/>
  <c r="S8" i="1"/>
  <c r="T8" i="1"/>
  <c r="V8" i="1"/>
  <c r="W8" i="1"/>
  <c r="D7" i="1"/>
  <c r="E7" i="1"/>
  <c r="G7" i="1"/>
  <c r="H7" i="1"/>
  <c r="J7" i="1"/>
  <c r="K7" i="1"/>
  <c r="M7" i="1"/>
  <c r="N7" i="1"/>
  <c r="P7" i="1"/>
  <c r="Q7" i="1"/>
  <c r="S7" i="1"/>
  <c r="T7" i="1"/>
  <c r="V7" i="1"/>
  <c r="W7" i="1"/>
  <c r="U34" i="1"/>
  <c r="R34" i="1"/>
  <c r="O34" i="1"/>
  <c r="L34" i="1"/>
  <c r="I34" i="1"/>
  <c r="F34" i="1"/>
  <c r="C34" i="1"/>
  <c r="AB34" i="1"/>
  <c r="AA34" i="1"/>
  <c r="Z34" i="1"/>
  <c r="D5" i="1"/>
  <c r="D4" i="1"/>
  <c r="G4" i="1"/>
  <c r="J4" i="1"/>
  <c r="M4" i="1"/>
  <c r="P4" i="1"/>
  <c r="S4" i="1"/>
  <c r="V4" i="1"/>
  <c r="G5" i="1"/>
  <c r="J5" i="1"/>
  <c r="M5" i="1"/>
  <c r="P5" i="1"/>
  <c r="S5" i="1"/>
  <c r="V5" i="1"/>
  <c r="D6" i="1"/>
  <c r="E6" i="1"/>
  <c r="G6" i="1"/>
  <c r="H6" i="1"/>
  <c r="J6" i="1"/>
  <c r="K6" i="1"/>
  <c r="M6" i="1"/>
  <c r="N6" i="1"/>
  <c r="P6" i="1"/>
  <c r="Q6" i="1"/>
  <c r="S6" i="1"/>
  <c r="T6" i="1"/>
  <c r="V6" i="1"/>
  <c r="W6" i="1"/>
  <c r="D33" i="1"/>
  <c r="G33" i="1"/>
  <c r="J33" i="1"/>
  <c r="M33" i="1"/>
  <c r="P33" i="1"/>
  <c r="S33" i="1"/>
  <c r="V33" i="1"/>
  <c r="P34" i="1" l="1"/>
  <c r="E34" i="1"/>
  <c r="Q34" i="1"/>
  <c r="S34" i="1"/>
  <c r="M34" i="1"/>
  <c r="J34" i="1"/>
  <c r="D34" i="1"/>
  <c r="N34" i="1"/>
  <c r="H34" i="1"/>
  <c r="G34" i="1"/>
</calcChain>
</file>

<file path=xl/sharedStrings.xml><?xml version="1.0" encoding="utf-8"?>
<sst xmlns="http://schemas.openxmlformats.org/spreadsheetml/2006/main" count="65" uniqueCount="24">
  <si>
    <t>LME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</si>
  <si>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</si>
  <si>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</si>
  <si>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</si>
  <si>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</si>
  <si>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</si>
  <si>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</si>
  <si>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</si>
  <si>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</si>
  <si>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</si>
  <si>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</si>
  <si>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</si>
  <si>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</si>
  <si>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</si>
  <si>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</si>
  <si>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</si>
  <si>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LME FX</t>
  </si>
  <si>
    <t>November 2025</t>
  </si>
  <si>
    <t>days</t>
  </si>
  <si>
    <t xml:space="preserve">bez záruky     without guarantee     </t>
  </si>
  <si>
    <t>ECB</t>
  </si>
  <si>
    <t>BFIX</t>
  </si>
  <si>
    <t>ČNB</t>
  </si>
  <si>
    <t xml:space="preserve">      ČNB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</si>
</sst>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#,##0.000"/>
  </numFmts>
  <fonts count="7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10"/>
      <name val="Century Gothic"/>
      <family val="2"/>
      <charset val="238"/>
    </font>
    <font>
      <b/>
      <sz val="8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7">
    <xf numFmtId="0" fontId="0" fillId="0" borderId="0" xfId="0"/>
    <xf numFmtId="0" fontId="3" fillId="0" borderId="1" xfId="1" applyFont="1" applyBorder="1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0" fontId="4" fillId="0" borderId="5" xfId="1" applyFont="1" applyBorder="1" applyAlignment="1">
      <alignment horizontal="center"/>
    </xf>
    <xf numFmtId="164" fontId="3" fillId="0" borderId="6" xfId="1" applyNumberFormat="1" applyFont="1" applyBorder="1"/>
    <xf numFmtId="164" fontId="3" fillId="0" borderId="0" xfId="1" applyNumberFormat="1" applyFont="1"/>
    <xf numFmtId="164" fontId="3" fillId="0" borderId="7" xfId="1" applyNumberFormat="1" applyFont="1" applyBorder="1"/>
    <xf numFmtId="0" fontId="3" fillId="0" borderId="0" xfId="1" applyFont="1"/>
    <xf numFmtId="0" fontId="3" fillId="0" borderId="6" xfId="1" applyFont="1" applyBorder="1"/>
    <xf numFmtId="0" fontId="4" fillId="0" borderId="0" xfId="1" applyFont="1" applyAlignment="1">
      <alignment horizontal="center"/>
    </xf>
    <xf numFmtId="0" fontId="4" fillId="0" borderId="8" xfId="1" applyFont="1" applyBorder="1" applyAlignment="1">
      <alignment horizontal="center"/>
    </xf>
    <xf numFmtId="164" fontId="3" fillId="0" borderId="9" xfId="1" applyNumberFormat="1" applyFont="1" applyBorder="1"/>
    <xf numFmtId="164" fontId="3" fillId="0" borderId="10" xfId="1" applyNumberFormat="1" applyFont="1" applyBorder="1"/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0" fontId="3" fillId="0" borderId="14" xfId="1" applyFont="1" applyBorder="1"/>
    <xf numFmtId="0" fontId="3" fillId="0" borderId="9" xfId="1" applyFont="1" applyBorder="1"/>
    <xf numFmtId="164" fontId="3" fillId="0" borderId="15" xfId="1" applyNumberFormat="1" applyFont="1" applyBorder="1"/>
    <xf numFmtId="0" fontId="4" fillId="0" borderId="11" xfId="1" applyFont="1" applyBorder="1" applyAlignment="1">
      <alignment horizontal="center"/>
    </xf>
    <xf numFmtId="0" fontId="3" fillId="0" borderId="16" xfId="1" applyFont="1" applyBorder="1" applyAlignment="1">
      <alignment horizontal="center"/>
    </xf>
    <xf numFmtId="0" fontId="3" fillId="0" borderId="17" xfId="1" applyFont="1" applyBorder="1"/>
    <xf numFmtId="166" fontId="3" fillId="0" borderId="17" xfId="1" applyNumberFormat="1" applyFont="1" applyBorder="1"/>
    <xf numFmtId="166" fontId="3" fillId="0" borderId="19" xfId="1" applyNumberFormat="1" applyFont="1" applyBorder="1"/>
    <xf numFmtId="165" fontId="3" fillId="0" borderId="17" xfId="1" applyNumberFormat="1" applyFont="1" applyBorder="1"/>
    <xf numFmtId="0" fontId="3" fillId="0" borderId="20" xfId="1" applyFont="1" applyBorder="1" applyAlignment="1">
      <alignment horizontal="center"/>
    </xf>
    <xf numFmtId="0" fontId="3" fillId="0" borderId="19" xfId="1" applyFont="1" applyBorder="1"/>
    <xf numFmtId="165" fontId="3" fillId="0" borderId="19" xfId="1" applyNumberFormat="1" applyFont="1" applyBorder="1"/>
    <xf numFmtId="0" fontId="3" fillId="0" borderId="21" xfId="1" applyFont="1" applyBorder="1" applyAlignment="1">
      <alignment horizontal="center"/>
    </xf>
    <xf numFmtId="0" fontId="3" fillId="0" borderId="22" xfId="1" applyFont="1" applyBorder="1" applyAlignment="1">
      <alignment horizontal="center"/>
    </xf>
    <xf numFmtId="0" fontId="3" fillId="0" borderId="23" xfId="1" applyFont="1" applyBorder="1"/>
    <xf numFmtId="4" fontId="4" fillId="0" borderId="24" xfId="1" applyNumberFormat="1" applyFont="1" applyBorder="1"/>
    <xf numFmtId="0" fontId="3" fillId="0" borderId="0" xfId="1" applyFont="1" applyAlignment="1">
      <alignment horizontal="center"/>
    </xf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25" xfId="1" applyFont="1" applyBorder="1"/>
    <xf numFmtId="0" fontId="3" fillId="0" borderId="10" xfId="1" applyFont="1" applyBorder="1"/>
    <xf numFmtId="0" fontId="3" fillId="0" borderId="26" xfId="1" applyFont="1" applyBorder="1" applyAlignment="1">
      <alignment horizontal="center"/>
    </xf>
    <xf numFmtId="0" fontId="3" fillId="0" borderId="27" xfId="1" applyFont="1" applyBorder="1" applyAlignment="1">
      <alignment horizontal="center"/>
    </xf>
    <xf numFmtId="0" fontId="6" fillId="0" borderId="29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4" fillId="0" borderId="30" xfId="1" applyFont="1" applyBorder="1" applyAlignment="1">
      <alignment horizontal="center"/>
    </xf>
    <xf numFmtId="166" fontId="4" fillId="0" borderId="31" xfId="1" applyNumberFormat="1" applyFont="1" applyBorder="1" applyAlignment="1">
      <alignment horizontal="center"/>
    </xf>
    <xf numFmtId="165" fontId="4" fillId="0" borderId="28" xfId="1" applyNumberFormat="1" applyFont="1" applyBorder="1" applyAlignment="1">
      <alignment horizontal="center"/>
    </xf>
    <xf numFmtId="0" fontId="4" fillId="0" borderId="28" xfId="1" applyFont="1" applyBorder="1"/>
    <xf numFmtId="165" fontId="4" fillId="0" borderId="30" xfId="1" applyNumberFormat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165" fontId="4" fillId="0" borderId="31" xfId="1" applyNumberFormat="1" applyFont="1" applyBorder="1"/>
    <xf numFmtId="0" fontId="3" fillId="0" borderId="13" xfId="1" applyFont="1" applyBorder="1"/>
    <xf numFmtId="166" fontId="3" fillId="0" borderId="19" xfId="1" applyNumberFormat="1" applyFont="1" applyBorder="1" applyAlignment="1">
      <alignment horizontal="center"/>
    </xf>
    <xf numFmtId="165" fontId="3" fillId="0" borderId="19" xfId="1" applyNumberFormat="1" applyFont="1" applyBorder="1" applyAlignment="1">
      <alignment horizontal="center"/>
    </xf>
    <xf numFmtId="167" fontId="3" fillId="0" borderId="17" xfId="1" applyNumberFormat="1" applyFont="1" applyBorder="1" applyAlignment="1">
      <alignment horizontal="center"/>
    </xf>
    <xf numFmtId="4" fontId="3" fillId="0" borderId="18" xfId="1" applyNumberFormat="1" applyFont="1" applyBorder="1" applyAlignment="1">
      <alignment horizontal="center"/>
    </xf>
    <xf numFmtId="4" fontId="3" fillId="0" borderId="17" xfId="1" applyNumberFormat="1" applyFont="1" applyBorder="1" applyAlignment="1">
      <alignment horizontal="center"/>
    </xf>
    <xf numFmtId="3" fontId="3" fillId="0" borderId="17" xfId="1" applyNumberFormat="1" applyFont="1" applyBorder="1" applyAlignment="1">
      <alignment horizontal="center"/>
    </xf>
    <xf numFmtId="167" fontId="3" fillId="0" borderId="19" xfId="1" applyNumberFormat="1" applyFont="1" applyBorder="1" applyAlignment="1">
      <alignment horizontal="center"/>
    </xf>
    <xf numFmtId="3" fontId="3" fillId="0" borderId="19" xfId="1" applyNumberFormat="1" applyFont="1" applyBorder="1" applyAlignment="1">
      <alignment horizontal="center"/>
    </xf>
    <xf numFmtId="4" fontId="4" fillId="0" borderId="24" xfId="1" applyNumberFormat="1" applyFont="1" applyBorder="1" applyAlignment="1">
      <alignment horizontal="center"/>
    </xf>
    <xf numFmtId="4" fontId="5" fillId="2" borderId="23" xfId="1" applyNumberFormat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left"/>
    </xf>
    <xf numFmtId="168" fontId="5" fillId="0" borderId="23" xfId="1" applyNumberFormat="1" applyFont="1" applyFill="1" applyBorder="1" applyAlignment="1">
      <alignment horizontal="center"/>
    </xf>
    <xf numFmtId="169" fontId="5" fillId="0" borderId="23" xfId="1" applyNumberFormat="1" applyFont="1" applyFill="1" applyBorder="1" applyAlignment="1">
      <alignment horizontal="center"/>
    </xf>
  </cellXfs>
  <cellStyles count="2">
    <cellStyle name="Normální" xfId="0" builtinId="0"/>
    <cellStyle name="normální_List1" xfId="1" xr:uid="{B2259CB8-82AE-4641-82BD-8D62D23621A0}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DAEDB-56DD-4244-B2CE-03C6A92D0175}">
  <dimension ref="A1:AB35"/>
  <sheetViews>
    <sheetView tabSelected="1" workbookViewId="0">
      <pane xSplit="1" topLeftCell="B1" activePane="topRight" state="frozen"/>
      <selection pane="topRight" activeCell="E11" sqref="E11"/>
    </sheetView>
  </sheetViews>
  <sheetFormatPr defaultRowHeight="12.75" x14ac:dyDescent="0.2"/>
  <cols>
    <col min="1" max="1" width="15" customWidth="1"/>
    <col min="2" max="2" width="8.7109375" customWidth="1"/>
    <col min="4" max="4" width="8.5703125" customWidth="1"/>
    <col min="5" max="5" width="10.5703125" customWidth="1"/>
    <col min="17" max="17" width="9.85546875" customWidth="1"/>
    <col min="21" max="21" width="9.7109375" customWidth="1"/>
    <col min="23" max="23" width="10.5703125" customWidth="1"/>
    <col min="28" max="28" width="9.5703125" bestFit="1" customWidth="1"/>
  </cols>
  <sheetData>
    <row r="1" spans="1:28" ht="14.25" x14ac:dyDescent="0.3">
      <c r="A1" s="64" t="s">
        <v>17</v>
      </c>
      <c r="B1" s="1"/>
      <c r="C1" s="2" t="s">
        <v>15</v>
      </c>
      <c r="D1" s="3"/>
      <c r="E1" s="3"/>
      <c r="F1" s="2" t="s">
        <v>9</v>
      </c>
      <c r="G1" s="3"/>
      <c r="H1" s="4"/>
      <c r="I1" s="5" t="s">
        <v>10</v>
      </c>
      <c r="J1" s="3"/>
      <c r="K1" s="3"/>
      <c r="L1" s="6" t="s">
        <v>11</v>
      </c>
      <c r="M1" s="3"/>
      <c r="N1" s="3"/>
      <c r="O1" s="1" t="s">
        <v>12</v>
      </c>
      <c r="P1" s="3"/>
      <c r="Q1" s="3"/>
      <c r="R1" s="6" t="s">
        <v>13</v>
      </c>
      <c r="S1" s="3"/>
      <c r="T1" s="4"/>
      <c r="U1" s="5" t="s">
        <v>14</v>
      </c>
      <c r="V1" s="3"/>
      <c r="W1" s="3"/>
      <c r="X1" s="44" t="s">
        <v>20</v>
      </c>
      <c r="Y1" s="44" t="s">
        <v>21</v>
      </c>
      <c r="Z1" s="45" t="s">
        <v>16</v>
      </c>
      <c r="AA1" s="48" t="s">
        <v>22</v>
      </c>
      <c r="AB1" s="49" t="s">
        <v>23</v>
      </c>
    </row>
    <row r="2" spans="1:28" ht="14.25" x14ac:dyDescent="0.3">
      <c r="A2" s="7" t="s">
        <v>2</v>
      </c>
      <c r="B2" s="42" t="s">
        <v>0</v>
      </c>
      <c r="C2" s="8" t="s">
        <v>7</v>
      </c>
      <c r="D2" s="9" t="s">
        <v>4</v>
      </c>
      <c r="E2" s="9" t="s">
        <v>8</v>
      </c>
      <c r="F2" s="8" t="s">
        <v>7</v>
      </c>
      <c r="G2" s="9" t="s">
        <v>4</v>
      </c>
      <c r="H2" s="10" t="s">
        <v>8</v>
      </c>
      <c r="I2" s="11" t="s">
        <v>7</v>
      </c>
      <c r="J2" s="9" t="s">
        <v>4</v>
      </c>
      <c r="K2" s="9" t="s">
        <v>8</v>
      </c>
      <c r="L2" s="12" t="s">
        <v>7</v>
      </c>
      <c r="M2" s="9" t="s">
        <v>4</v>
      </c>
      <c r="N2" s="9" t="s">
        <v>8</v>
      </c>
      <c r="O2" s="40" t="s">
        <v>7</v>
      </c>
      <c r="P2" s="9" t="s">
        <v>4</v>
      </c>
      <c r="Q2" s="9" t="s">
        <v>8</v>
      </c>
      <c r="R2" s="12" t="s">
        <v>7</v>
      </c>
      <c r="S2" s="9" t="s">
        <v>4</v>
      </c>
      <c r="T2" s="10" t="s">
        <v>8</v>
      </c>
      <c r="U2" s="11" t="s">
        <v>7</v>
      </c>
      <c r="V2" s="9" t="s">
        <v>4</v>
      </c>
      <c r="W2" s="9" t="s">
        <v>8</v>
      </c>
      <c r="X2" s="46" t="s">
        <v>3</v>
      </c>
      <c r="Y2" s="46" t="s">
        <v>3</v>
      </c>
      <c r="Z2" s="13" t="s">
        <v>3</v>
      </c>
      <c r="AA2" s="50" t="s">
        <v>5</v>
      </c>
      <c r="AB2" s="51" t="s">
        <v>6</v>
      </c>
    </row>
    <row r="3" spans="1:28" ht="15" thickBot="1" x14ac:dyDescent="0.35">
      <c r="A3" s="14" t="s">
        <v>1</v>
      </c>
      <c r="B3" s="43" t="s">
        <v>18</v>
      </c>
      <c r="C3" s="15"/>
      <c r="D3" s="16"/>
      <c r="E3" s="17"/>
      <c r="F3" s="15"/>
      <c r="G3" s="18"/>
      <c r="H3" s="19"/>
      <c r="I3" s="20"/>
      <c r="J3" s="16"/>
      <c r="K3" s="18"/>
      <c r="L3" s="21"/>
      <c r="M3" s="16"/>
      <c r="N3" s="18"/>
      <c r="O3" s="41"/>
      <c r="P3" s="16"/>
      <c r="Q3" s="18"/>
      <c r="R3" s="21"/>
      <c r="S3" s="16"/>
      <c r="T3" s="22"/>
      <c r="U3" s="20"/>
      <c r="V3" s="16"/>
      <c r="W3" s="18"/>
      <c r="X3" s="47">
        <v>-3.0000000000000001E-3</v>
      </c>
      <c r="Y3" s="47">
        <v>-3.0000000000000001E-3</v>
      </c>
      <c r="Z3" s="23"/>
      <c r="AA3" s="52"/>
      <c r="AB3" s="53"/>
    </row>
    <row r="4" spans="1:28" ht="13.5" x14ac:dyDescent="0.25">
      <c r="A4" s="24">
        <v>1</v>
      </c>
      <c r="B4" s="25"/>
      <c r="C4" s="56"/>
      <c r="D4" s="57" t="str">
        <f t="shared" ref="D4:D9" si="0">IF(C4=0,"",C4/Z4)</f>
        <v/>
      </c>
      <c r="E4" s="58" t="s">
        <v>1</v>
      </c>
      <c r="F4" s="56"/>
      <c r="G4" s="58" t="str">
        <f t="shared" ref="G4:G9" si="1">IF(F4=0,"",F4/Z4)</f>
        <v/>
      </c>
      <c r="H4" s="58" t="s">
        <v>1</v>
      </c>
      <c r="I4" s="56"/>
      <c r="J4" s="58" t="str">
        <f t="shared" ref="J4:J9" si="2">IF(I4=0,"",I4/Z4)</f>
        <v/>
      </c>
      <c r="K4" s="58" t="s">
        <v>1</v>
      </c>
      <c r="L4" s="56"/>
      <c r="M4" s="58" t="str">
        <f t="shared" ref="M4:M9" si="3">IF(L4=0,"",L4/Z4)</f>
        <v/>
      </c>
      <c r="N4" s="58" t="s">
        <v>1</v>
      </c>
      <c r="O4" s="59"/>
      <c r="P4" s="58" t="str">
        <f t="shared" ref="P4:P9" si="4">IF(O4=0,"",O4/Z4)</f>
        <v/>
      </c>
      <c r="Q4" s="58" t="s">
        <v>1</v>
      </c>
      <c r="R4" s="56"/>
      <c r="S4" s="58" t="str">
        <f t="shared" ref="S4:S9" si="5">IF(R4=0,"",R4/Z4)</f>
        <v/>
      </c>
      <c r="T4" s="58" t="s">
        <v>1</v>
      </c>
      <c r="U4" s="59"/>
      <c r="V4" s="58" t="str">
        <f t="shared" ref="V4:V9" si="6">IF(U4=0,"",U4/Z4)</f>
        <v/>
      </c>
      <c r="W4" s="58" t="s">
        <v>1</v>
      </c>
      <c r="X4" s="26"/>
      <c r="Y4" s="26"/>
      <c r="Z4" s="26"/>
      <c r="AA4" s="31"/>
      <c r="AB4" s="28"/>
    </row>
    <row r="5" spans="1:28" ht="13.5" x14ac:dyDescent="0.25">
      <c r="A5" s="29">
        <v>2</v>
      </c>
      <c r="B5" s="30"/>
      <c r="C5" s="60"/>
      <c r="D5" s="57" t="str">
        <f t="shared" si="0"/>
        <v/>
      </c>
      <c r="E5" s="58" t="s">
        <v>1</v>
      </c>
      <c r="F5" s="60"/>
      <c r="G5" s="58" t="str">
        <f t="shared" si="1"/>
        <v/>
      </c>
      <c r="H5" s="58" t="s">
        <v>1</v>
      </c>
      <c r="I5" s="60"/>
      <c r="J5" s="58" t="str">
        <f t="shared" si="2"/>
        <v/>
      </c>
      <c r="K5" s="58" t="s">
        <v>1</v>
      </c>
      <c r="L5" s="60"/>
      <c r="M5" s="58" t="str">
        <f t="shared" si="3"/>
        <v/>
      </c>
      <c r="N5" s="58" t="s">
        <v>1</v>
      </c>
      <c r="O5" s="61"/>
      <c r="P5" s="58" t="str">
        <f t="shared" si="4"/>
        <v/>
      </c>
      <c r="Q5" s="58" t="s">
        <v>1</v>
      </c>
      <c r="R5" s="60"/>
      <c r="S5" s="58" t="str">
        <f t="shared" si="5"/>
        <v/>
      </c>
      <c r="T5" s="58" t="s">
        <v>1</v>
      </c>
      <c r="U5" s="61"/>
      <c r="V5" s="58" t="str">
        <f t="shared" si="6"/>
        <v/>
      </c>
      <c r="W5" s="58" t="s">
        <v>1</v>
      </c>
      <c r="X5" s="27"/>
      <c r="Y5" s="27"/>
      <c r="Z5" s="27"/>
      <c r="AA5" s="31"/>
      <c r="AB5" s="31"/>
    </row>
    <row r="6" spans="1:28" ht="13.5" x14ac:dyDescent="0.25">
      <c r="A6" s="29">
        <v>3</v>
      </c>
      <c r="B6" s="30">
        <v>1</v>
      </c>
      <c r="C6" s="60">
        <v>10872.5</v>
      </c>
      <c r="D6" s="57">
        <f t="shared" si="0"/>
        <v>9440.3924633151</v>
      </c>
      <c r="E6" s="58">
        <f>C6*AB6</f>
        <v>229866.39499999999</v>
      </c>
      <c r="F6" s="60">
        <v>2903</v>
      </c>
      <c r="G6" s="58">
        <f t="shared" si="1"/>
        <v>2520.6216896761312</v>
      </c>
      <c r="H6" s="58">
        <f>F6*AB6</f>
        <v>61375.225999999995</v>
      </c>
      <c r="I6" s="60">
        <v>2509</v>
      </c>
      <c r="J6" s="58">
        <f t="shared" si="2"/>
        <v>2178.5187114700011</v>
      </c>
      <c r="K6" s="58">
        <f>I6*AB6</f>
        <v>53045.277999999998</v>
      </c>
      <c r="L6" s="60">
        <v>3190</v>
      </c>
      <c r="M6" s="58">
        <f t="shared" si="3"/>
        <v>2769.81852913085</v>
      </c>
      <c r="N6" s="58">
        <f>L6*AB6</f>
        <v>67442.98</v>
      </c>
      <c r="O6" s="61">
        <v>14970</v>
      </c>
      <c r="P6" s="58">
        <f t="shared" si="4"/>
        <v>12998.176608491794</v>
      </c>
      <c r="Q6" s="58">
        <f>O6*AB6</f>
        <v>316495.74</v>
      </c>
      <c r="R6" s="60">
        <v>1995</v>
      </c>
      <c r="S6" s="58">
        <f t="shared" si="5"/>
        <v>1732.2219327949988</v>
      </c>
      <c r="T6" s="58">
        <f>R6*AB6</f>
        <v>42178.29</v>
      </c>
      <c r="U6" s="61">
        <v>36355</v>
      </c>
      <c r="V6" s="58">
        <f t="shared" si="6"/>
        <v>31566.380133715378</v>
      </c>
      <c r="W6" s="58">
        <f>U6*AB6</f>
        <v>768617.41</v>
      </c>
      <c r="X6" s="54">
        <v>1.1484000000000001</v>
      </c>
      <c r="Y6" s="54">
        <v>1.1489</v>
      </c>
      <c r="Z6" s="54">
        <v>1.1516999999999999</v>
      </c>
      <c r="AA6" s="55">
        <v>24.34</v>
      </c>
      <c r="AB6" s="55">
        <v>21.141999999999999</v>
      </c>
    </row>
    <row r="7" spans="1:28" ht="13.5" x14ac:dyDescent="0.25">
      <c r="A7" s="29">
        <v>4</v>
      </c>
      <c r="B7" s="30">
        <v>1</v>
      </c>
      <c r="C7" s="60">
        <v>10600.5</v>
      </c>
      <c r="D7" s="57">
        <f t="shared" si="0"/>
        <v>9226.6515797719549</v>
      </c>
      <c r="E7" s="58">
        <f>C7*AB7</f>
        <v>224847.20549999998</v>
      </c>
      <c r="F7" s="60">
        <v>2853</v>
      </c>
      <c r="G7" s="58">
        <f t="shared" si="1"/>
        <v>2483.2448428932021</v>
      </c>
      <c r="H7" s="58">
        <f>F7*AB7</f>
        <v>60514.982999999993</v>
      </c>
      <c r="I7" s="60">
        <v>2509</v>
      </c>
      <c r="J7" s="58">
        <f t="shared" si="2"/>
        <v>2183.8280094002957</v>
      </c>
      <c r="K7" s="58">
        <f>I7*AB7</f>
        <v>53218.398999999998</v>
      </c>
      <c r="L7" s="60">
        <v>3241</v>
      </c>
      <c r="M7" s="58">
        <f t="shared" si="3"/>
        <v>2820.9591783445035</v>
      </c>
      <c r="N7" s="58">
        <f>L7*AB7</f>
        <v>68744.850999999995</v>
      </c>
      <c r="O7" s="61">
        <v>14940</v>
      </c>
      <c r="P7" s="58">
        <f t="shared" si="4"/>
        <v>13003.742710418661</v>
      </c>
      <c r="Q7" s="58">
        <f>O7*AB7</f>
        <v>316892.33999999997</v>
      </c>
      <c r="R7" s="60">
        <v>1990</v>
      </c>
      <c r="S7" s="58">
        <f t="shared" si="5"/>
        <v>1732.0915658455913</v>
      </c>
      <c r="T7" s="58">
        <f>R7*AB7</f>
        <v>42209.89</v>
      </c>
      <c r="U7" s="61">
        <v>36100</v>
      </c>
      <c r="V7" s="58">
        <f t="shared" si="6"/>
        <v>31421.359561319521</v>
      </c>
      <c r="W7" s="58">
        <f>U7*AB7</f>
        <v>765717.1</v>
      </c>
      <c r="X7" s="54">
        <v>1.1460999999999999</v>
      </c>
      <c r="Y7" s="54">
        <v>1.1457999999999999</v>
      </c>
      <c r="Z7" s="54">
        <v>1.1489</v>
      </c>
      <c r="AA7" s="55">
        <v>24.375</v>
      </c>
      <c r="AB7" s="55">
        <v>21.210999999999999</v>
      </c>
    </row>
    <row r="8" spans="1:28" ht="13.5" x14ac:dyDescent="0.25">
      <c r="A8" s="29">
        <v>5</v>
      </c>
      <c r="B8" s="30">
        <v>1</v>
      </c>
      <c r="C8" s="60">
        <v>10603</v>
      </c>
      <c r="D8" s="57">
        <f t="shared" si="0"/>
        <v>9227.2213036289268</v>
      </c>
      <c r="E8" s="58">
        <f>C8*AB8</f>
        <v>224953.24800000002</v>
      </c>
      <c r="F8" s="60">
        <v>2838.5</v>
      </c>
      <c r="G8" s="58">
        <f t="shared" si="1"/>
        <v>2470.1940649203725</v>
      </c>
      <c r="H8" s="58">
        <f>F8*AB8</f>
        <v>60221.616000000002</v>
      </c>
      <c r="I8" s="60">
        <v>2509</v>
      </c>
      <c r="J8" s="58">
        <f t="shared" si="2"/>
        <v>2183.44791576016</v>
      </c>
      <c r="K8" s="58">
        <f>I8*AB8</f>
        <v>53230.944000000003</v>
      </c>
      <c r="L8" s="60">
        <v>3189</v>
      </c>
      <c r="M8" s="58">
        <f t="shared" si="3"/>
        <v>2775.215385954225</v>
      </c>
      <c r="N8" s="58">
        <f>L8*AB8</f>
        <v>67657.824000000008</v>
      </c>
      <c r="O8" s="61">
        <v>14840</v>
      </c>
      <c r="P8" s="58">
        <f t="shared" si="4"/>
        <v>12914.454790705769</v>
      </c>
      <c r="Q8" s="58">
        <f>O8*AB8</f>
        <v>314845.44</v>
      </c>
      <c r="R8" s="60">
        <v>2003</v>
      </c>
      <c r="S8" s="58">
        <f t="shared" si="5"/>
        <v>1743.1032982334</v>
      </c>
      <c r="T8" s="58">
        <f>R8*AB8</f>
        <v>42495.648000000001</v>
      </c>
      <c r="U8" s="61">
        <v>35610</v>
      </c>
      <c r="V8" s="58">
        <f t="shared" si="6"/>
        <v>30989.470020015666</v>
      </c>
      <c r="W8" s="58">
        <f>U8*AB8</f>
        <v>755501.76</v>
      </c>
      <c r="X8" s="54">
        <v>1.1462000000000001</v>
      </c>
      <c r="Y8" s="54">
        <v>1.1459999999999999</v>
      </c>
      <c r="Z8" s="54">
        <v>1.1491</v>
      </c>
      <c r="AA8" s="55">
        <v>24.375</v>
      </c>
      <c r="AB8" s="55">
        <v>21.216000000000001</v>
      </c>
    </row>
    <row r="9" spans="1:28" ht="13.5" x14ac:dyDescent="0.25">
      <c r="A9" s="29">
        <v>6</v>
      </c>
      <c r="B9" s="30">
        <v>1</v>
      </c>
      <c r="C9" s="60">
        <v>10723</v>
      </c>
      <c r="D9" s="57">
        <f t="shared" si="0"/>
        <v>9299.2802011967742</v>
      </c>
      <c r="E9" s="58">
        <f>C9*AB9</f>
        <v>226319.63800000001</v>
      </c>
      <c r="F9" s="60">
        <v>2861.5</v>
      </c>
      <c r="G9" s="58">
        <f t="shared" si="1"/>
        <v>2481.5714161824644</v>
      </c>
      <c r="H9" s="58">
        <f>F9*AB9</f>
        <v>60394.819000000003</v>
      </c>
      <c r="I9" s="60">
        <v>2509</v>
      </c>
      <c r="J9" s="58">
        <f t="shared" si="2"/>
        <v>2175.8737316798197</v>
      </c>
      <c r="K9" s="58">
        <f>I9*AB9</f>
        <v>52954.954000000005</v>
      </c>
      <c r="L9" s="60">
        <v>3186</v>
      </c>
      <c r="M9" s="58">
        <f t="shared" si="3"/>
        <v>2762.9867314196513</v>
      </c>
      <c r="N9" s="58">
        <f>L9*AB9</f>
        <v>67243.716</v>
      </c>
      <c r="O9" s="61">
        <v>14920</v>
      </c>
      <c r="P9" s="58">
        <f t="shared" si="4"/>
        <v>12939.033908594223</v>
      </c>
      <c r="Q9" s="58">
        <f>O9*AB9</f>
        <v>314901.52</v>
      </c>
      <c r="R9" s="60">
        <v>2000.5</v>
      </c>
      <c r="S9" s="58">
        <f t="shared" si="5"/>
        <v>1734.8885612696211</v>
      </c>
      <c r="T9" s="58">
        <f>R9*AB9</f>
        <v>42222.553</v>
      </c>
      <c r="U9" s="61">
        <v>35975</v>
      </c>
      <c r="V9" s="58">
        <f t="shared" si="6"/>
        <v>31198.508368745122</v>
      </c>
      <c r="W9" s="58">
        <f>U9*AB9</f>
        <v>759288.35000000009</v>
      </c>
      <c r="X9" s="54">
        <v>1.1503000000000001</v>
      </c>
      <c r="Y9" s="54">
        <v>1.1499999999999999</v>
      </c>
      <c r="Z9" s="54">
        <v>1.1531</v>
      </c>
      <c r="AA9" s="55">
        <v>24.34</v>
      </c>
      <c r="AB9" s="55">
        <v>21.106000000000002</v>
      </c>
    </row>
    <row r="10" spans="1:28" ht="13.5" x14ac:dyDescent="0.25">
      <c r="A10" s="29">
        <v>7</v>
      </c>
      <c r="B10" s="30">
        <v>1</v>
      </c>
      <c r="C10" s="60">
        <v>10720</v>
      </c>
      <c r="D10" s="57">
        <f t="shared" ref="D10:D16" si="7">IF(C10=0,"",C10/Z10)</f>
        <v>9276.5662859120803</v>
      </c>
      <c r="E10" s="58">
        <f t="shared" ref="E10:E16" si="8">C10*AB10</f>
        <v>225602.40000000002</v>
      </c>
      <c r="F10" s="60">
        <v>2841</v>
      </c>
      <c r="G10" s="58">
        <f t="shared" ref="G10:G16" si="9">IF(F10=0,"",F10/Z10)</f>
        <v>2458.4631360332296</v>
      </c>
      <c r="H10" s="58">
        <f t="shared" ref="H10:H16" si="10">F10*AB10</f>
        <v>59788.845000000008</v>
      </c>
      <c r="I10" s="60">
        <v>2509</v>
      </c>
      <c r="J10" s="58">
        <f t="shared" ref="J10:J16" si="11">IF(I10=0,"",I10/Z10)</f>
        <v>2171.1664935964004</v>
      </c>
      <c r="K10" s="58">
        <f t="shared" ref="K10:K16" si="12">I10*AB10</f>
        <v>52801.905000000006</v>
      </c>
      <c r="L10" s="60">
        <v>3190</v>
      </c>
      <c r="M10" s="58">
        <f t="shared" ref="M10:M16" si="13">IF(L10=0,"",L10/Z10)</f>
        <v>2760.4707511249567</v>
      </c>
      <c r="N10" s="58">
        <f t="shared" ref="N10:N16" si="14">L10*AB10</f>
        <v>67133.55</v>
      </c>
      <c r="O10" s="61">
        <v>14870</v>
      </c>
      <c r="P10" s="58">
        <f t="shared" ref="P10:P16" si="15">IF(O10=0,"",O10/Z10)</f>
        <v>12867.774316372448</v>
      </c>
      <c r="Q10" s="58">
        <f t="shared" ref="Q10:Q16" si="16">O10*AB10</f>
        <v>312939.15000000002</v>
      </c>
      <c r="R10" s="60">
        <v>2045</v>
      </c>
      <c r="S10" s="58">
        <f t="shared" ref="S10:S16" si="17">IF(R10=0,"",R10/Z10)</f>
        <v>1769.643475250952</v>
      </c>
      <c r="T10" s="58">
        <f t="shared" ref="T10:T16" si="18">R10*AB10</f>
        <v>43037.025000000001</v>
      </c>
      <c r="U10" s="61">
        <v>36050</v>
      </c>
      <c r="V10" s="58">
        <f t="shared" ref="V10:V16" si="19">IF(U10=0,"",U10/Z10)</f>
        <v>31195.915541709935</v>
      </c>
      <c r="W10" s="58">
        <f t="shared" ref="W10:W16" si="20">U10*AB10</f>
        <v>758672.25000000012</v>
      </c>
      <c r="X10" s="54">
        <v>1.1531</v>
      </c>
      <c r="Y10" s="54">
        <v>1.1525000000000001</v>
      </c>
      <c r="Z10" s="54">
        <v>1.1556</v>
      </c>
      <c r="AA10" s="55">
        <v>24.335000000000001</v>
      </c>
      <c r="AB10" s="55">
        <v>21.045000000000002</v>
      </c>
    </row>
    <row r="11" spans="1:28" ht="13.5" x14ac:dyDescent="0.25">
      <c r="A11" s="29">
        <v>8</v>
      </c>
      <c r="B11" s="30"/>
      <c r="C11" s="60"/>
      <c r="D11" s="57"/>
      <c r="E11" s="58"/>
      <c r="F11" s="60"/>
      <c r="G11" s="58"/>
      <c r="H11" s="58"/>
      <c r="I11" s="60"/>
      <c r="J11" s="58"/>
      <c r="K11" s="58"/>
      <c r="L11" s="60"/>
      <c r="M11" s="58"/>
      <c r="N11" s="58"/>
      <c r="O11" s="61"/>
      <c r="P11" s="58"/>
      <c r="Q11" s="58"/>
      <c r="R11" s="60"/>
      <c r="S11" s="58"/>
      <c r="T11" s="58"/>
      <c r="U11" s="61"/>
      <c r="V11" s="58"/>
      <c r="W11" s="58"/>
      <c r="X11" s="54"/>
      <c r="Y11" s="54"/>
      <c r="Z11" s="54"/>
      <c r="AA11" s="55"/>
      <c r="AB11" s="55"/>
    </row>
    <row r="12" spans="1:28" ht="13.5" x14ac:dyDescent="0.25">
      <c r="A12" s="29">
        <v>9</v>
      </c>
      <c r="B12" s="30"/>
      <c r="C12" s="60"/>
      <c r="D12" s="57"/>
      <c r="E12" s="58"/>
      <c r="F12" s="60"/>
      <c r="G12" s="58"/>
      <c r="H12" s="58"/>
      <c r="I12" s="60"/>
      <c r="J12" s="58"/>
      <c r="K12" s="58"/>
      <c r="L12" s="60"/>
      <c r="M12" s="58"/>
      <c r="N12" s="58"/>
      <c r="O12" s="61"/>
      <c r="P12" s="58"/>
      <c r="Q12" s="58"/>
      <c r="R12" s="60"/>
      <c r="S12" s="58"/>
      <c r="T12" s="58"/>
      <c r="U12" s="61"/>
      <c r="V12" s="58"/>
      <c r="W12" s="58"/>
      <c r="X12" s="54"/>
      <c r="Y12" s="54"/>
      <c r="Z12" s="54"/>
      <c r="AA12" s="55"/>
      <c r="AB12" s="55"/>
    </row>
    <row r="13" spans="1:28" ht="13.5" x14ac:dyDescent="0.25">
      <c r="A13" s="29">
        <v>10</v>
      </c>
      <c r="B13" s="30">
        <v>1</v>
      </c>
      <c r="C13" s="60">
        <v>10800</v>
      </c>
      <c r="D13" s="57">
        <f t="shared" si="7"/>
        <v>9336.0995850622403</v>
      </c>
      <c r="E13" s="58">
        <f t="shared" si="8"/>
        <v>226616.4</v>
      </c>
      <c r="F13" s="60">
        <v>2867.5</v>
      </c>
      <c r="G13" s="58">
        <f t="shared" si="9"/>
        <v>2478.8208852005532</v>
      </c>
      <c r="H13" s="58">
        <f t="shared" si="10"/>
        <v>60168.752500000002</v>
      </c>
      <c r="I13" s="60">
        <v>2509</v>
      </c>
      <c r="J13" s="58">
        <f t="shared" si="11"/>
        <v>2168.9142461964038</v>
      </c>
      <c r="K13" s="58">
        <f t="shared" si="12"/>
        <v>52646.347000000002</v>
      </c>
      <c r="L13" s="60">
        <v>3296</v>
      </c>
      <c r="M13" s="58">
        <f t="shared" si="13"/>
        <v>2849.2392807745505</v>
      </c>
      <c r="N13" s="58">
        <f t="shared" si="14"/>
        <v>69159.968000000008</v>
      </c>
      <c r="O13" s="61">
        <v>14920</v>
      </c>
      <c r="P13" s="58">
        <f t="shared" si="15"/>
        <v>12897.648686030429</v>
      </c>
      <c r="Q13" s="58">
        <f t="shared" si="16"/>
        <v>313066.36</v>
      </c>
      <c r="R13" s="60">
        <v>2043.5</v>
      </c>
      <c r="S13" s="58">
        <f t="shared" si="17"/>
        <v>1766.5110650069155</v>
      </c>
      <c r="T13" s="58">
        <f t="shared" si="18"/>
        <v>42878.760500000004</v>
      </c>
      <c r="U13" s="61">
        <v>36240</v>
      </c>
      <c r="V13" s="58">
        <f t="shared" si="19"/>
        <v>31327.800829875516</v>
      </c>
      <c r="W13" s="58">
        <f t="shared" si="20"/>
        <v>760423.92</v>
      </c>
      <c r="X13" s="54">
        <v>1.1540999999999999</v>
      </c>
      <c r="Y13" s="54">
        <v>1.1539999999999999</v>
      </c>
      <c r="Z13" s="54">
        <v>1.1568000000000001</v>
      </c>
      <c r="AA13" s="55">
        <v>24.28</v>
      </c>
      <c r="AB13" s="55">
        <v>20.983000000000001</v>
      </c>
    </row>
    <row r="14" spans="1:28" ht="13.5" x14ac:dyDescent="0.25">
      <c r="A14" s="29">
        <v>11</v>
      </c>
      <c r="B14" s="30">
        <v>1</v>
      </c>
      <c r="C14" s="60">
        <v>10777</v>
      </c>
      <c r="D14" s="57">
        <f t="shared" si="7"/>
        <v>9314.606741573034</v>
      </c>
      <c r="E14" s="58">
        <f t="shared" si="8"/>
        <v>226069.12900000002</v>
      </c>
      <c r="F14" s="60">
        <v>2841</v>
      </c>
      <c r="G14" s="58">
        <f t="shared" si="9"/>
        <v>2455.4883318928264</v>
      </c>
      <c r="H14" s="58">
        <f t="shared" si="10"/>
        <v>59595.656999999999</v>
      </c>
      <c r="I14" s="60">
        <v>2509</v>
      </c>
      <c r="J14" s="58">
        <f t="shared" si="11"/>
        <v>2168.5393258426966</v>
      </c>
      <c r="K14" s="58">
        <f t="shared" si="12"/>
        <v>52631.292999999998</v>
      </c>
      <c r="L14" s="60">
        <v>3172</v>
      </c>
      <c r="M14" s="58">
        <f t="shared" si="13"/>
        <v>2741.5730337078653</v>
      </c>
      <c r="N14" s="58">
        <f t="shared" si="14"/>
        <v>66539.043999999994</v>
      </c>
      <c r="O14" s="61">
        <v>14850</v>
      </c>
      <c r="P14" s="58">
        <f t="shared" si="15"/>
        <v>12834.917891097666</v>
      </c>
      <c r="Q14" s="58">
        <f t="shared" si="16"/>
        <v>311508.45</v>
      </c>
      <c r="R14" s="60">
        <v>2037</v>
      </c>
      <c r="S14" s="58">
        <f t="shared" si="17"/>
        <v>1760.5877268798617</v>
      </c>
      <c r="T14" s="58">
        <f t="shared" si="18"/>
        <v>42730.148999999998</v>
      </c>
      <c r="U14" s="61">
        <v>36300</v>
      </c>
      <c r="V14" s="58">
        <f t="shared" si="19"/>
        <v>31374.243733794294</v>
      </c>
      <c r="W14" s="58">
        <f t="shared" si="20"/>
        <v>761465.1</v>
      </c>
      <c r="X14" s="54">
        <v>1.1545000000000001</v>
      </c>
      <c r="Y14" s="54">
        <v>1.1539999999999999</v>
      </c>
      <c r="Z14" s="55">
        <v>1.157</v>
      </c>
      <c r="AA14" s="55">
        <v>24.285</v>
      </c>
      <c r="AB14" s="55">
        <v>20.977</v>
      </c>
    </row>
    <row r="15" spans="1:28" ht="13.5" x14ac:dyDescent="0.25">
      <c r="A15" s="29">
        <v>12</v>
      </c>
      <c r="B15" s="30">
        <v>1</v>
      </c>
      <c r="C15" s="60">
        <v>10833</v>
      </c>
      <c r="D15" s="57">
        <f t="shared" si="7"/>
        <v>9357.346462814201</v>
      </c>
      <c r="E15" s="58">
        <f t="shared" si="8"/>
        <v>226788.85499999998</v>
      </c>
      <c r="F15" s="60">
        <v>2856</v>
      </c>
      <c r="G15" s="58">
        <f t="shared" si="9"/>
        <v>2466.9603524229078</v>
      </c>
      <c r="H15" s="58">
        <f t="shared" si="10"/>
        <v>59790.359999999993</v>
      </c>
      <c r="I15" s="60">
        <v>2509</v>
      </c>
      <c r="J15" s="58">
        <f t="shared" si="11"/>
        <v>2167.2281247300684</v>
      </c>
      <c r="K15" s="58">
        <f t="shared" si="12"/>
        <v>52525.914999999994</v>
      </c>
      <c r="L15" s="60">
        <v>3179.5</v>
      </c>
      <c r="M15" s="58">
        <f t="shared" si="13"/>
        <v>2746.3937116696902</v>
      </c>
      <c r="N15" s="58">
        <f t="shared" si="14"/>
        <v>66562.83249999999</v>
      </c>
      <c r="O15" s="61">
        <v>14845</v>
      </c>
      <c r="P15" s="58">
        <f t="shared" si="15"/>
        <v>12822.838386455904</v>
      </c>
      <c r="Q15" s="58">
        <f t="shared" si="16"/>
        <v>310780.07499999995</v>
      </c>
      <c r="R15" s="60">
        <v>2044</v>
      </c>
      <c r="S15" s="58">
        <f t="shared" si="17"/>
        <v>1765.5696639889436</v>
      </c>
      <c r="T15" s="58">
        <f t="shared" si="18"/>
        <v>42791.14</v>
      </c>
      <c r="U15" s="61">
        <v>37000</v>
      </c>
      <c r="V15" s="58">
        <f t="shared" si="19"/>
        <v>31959.920532089491</v>
      </c>
      <c r="W15" s="58">
        <f t="shared" si="20"/>
        <v>774595</v>
      </c>
      <c r="X15" s="54">
        <v>1.1546000000000001</v>
      </c>
      <c r="Y15" s="54">
        <v>1.1544000000000001</v>
      </c>
      <c r="Z15" s="54">
        <v>1.1577</v>
      </c>
      <c r="AA15" s="55">
        <v>24.23</v>
      </c>
      <c r="AB15" s="55">
        <v>20.934999999999999</v>
      </c>
    </row>
    <row r="16" spans="1:28" ht="13.5" x14ac:dyDescent="0.25">
      <c r="A16" s="29">
        <v>13</v>
      </c>
      <c r="B16" s="30">
        <v>1</v>
      </c>
      <c r="C16" s="60">
        <v>10942</v>
      </c>
      <c r="D16" s="57">
        <f t="shared" si="7"/>
        <v>9414.0927471392915</v>
      </c>
      <c r="E16" s="58">
        <f t="shared" si="8"/>
        <v>227779.614</v>
      </c>
      <c r="F16" s="60">
        <v>2876</v>
      </c>
      <c r="G16" s="58">
        <f t="shared" si="9"/>
        <v>2474.4041985717972</v>
      </c>
      <c r="H16" s="58">
        <f t="shared" si="10"/>
        <v>59869.692000000003</v>
      </c>
      <c r="I16" s="60">
        <v>2509</v>
      </c>
      <c r="J16" s="58">
        <f t="shared" si="11"/>
        <v>2158.6509507011956</v>
      </c>
      <c r="K16" s="58">
        <f t="shared" si="12"/>
        <v>52229.853000000003</v>
      </c>
      <c r="L16" s="60">
        <v>3180</v>
      </c>
      <c r="M16" s="58">
        <f t="shared" si="13"/>
        <v>2735.9545728297339</v>
      </c>
      <c r="N16" s="58">
        <f t="shared" si="14"/>
        <v>66198.06</v>
      </c>
      <c r="O16" s="61">
        <v>14855</v>
      </c>
      <c r="P16" s="58">
        <f t="shared" si="15"/>
        <v>12780.693452637011</v>
      </c>
      <c r="Q16" s="58">
        <f t="shared" si="16"/>
        <v>309236.53499999997</v>
      </c>
      <c r="R16" s="60">
        <v>2058.5</v>
      </c>
      <c r="S16" s="58">
        <f t="shared" si="17"/>
        <v>1771.0573862169833</v>
      </c>
      <c r="T16" s="58">
        <f t="shared" si="18"/>
        <v>42851.794500000004</v>
      </c>
      <c r="U16" s="61">
        <v>37650</v>
      </c>
      <c r="V16" s="58">
        <f t="shared" si="19"/>
        <v>32392.669706616191</v>
      </c>
      <c r="W16" s="58">
        <f t="shared" si="20"/>
        <v>783760.05</v>
      </c>
      <c r="X16" s="54">
        <v>1.1589</v>
      </c>
      <c r="Y16" s="54">
        <v>1.1591</v>
      </c>
      <c r="Z16" s="54">
        <v>1.1623000000000001</v>
      </c>
      <c r="AA16" s="55">
        <v>24.19</v>
      </c>
      <c r="AB16" s="55">
        <v>20.817</v>
      </c>
    </row>
    <row r="17" spans="1:28" ht="13.5" x14ac:dyDescent="0.25">
      <c r="A17" s="29">
        <v>14</v>
      </c>
      <c r="B17" s="30">
        <v>1</v>
      </c>
      <c r="C17" s="60">
        <v>10851</v>
      </c>
      <c r="D17" s="57">
        <f t="shared" ref="D17:D24" si="21">IF(C17=0,"",C17/Z17)</f>
        <v>9311.7652106753631</v>
      </c>
      <c r="E17" s="58">
        <f t="shared" ref="E17:E24" si="22">C17*AB17</f>
        <v>225548.88600000003</v>
      </c>
      <c r="F17" s="60">
        <v>2832.5</v>
      </c>
      <c r="G17" s="58">
        <f t="shared" ref="G17:G24" si="23">IF(F17=0,"",F17/Z17)</f>
        <v>2430.7045396035355</v>
      </c>
      <c r="H17" s="58">
        <f t="shared" ref="H17:H24" si="24">F17*AB17</f>
        <v>58876.345000000001</v>
      </c>
      <c r="I17" s="60">
        <v>2509</v>
      </c>
      <c r="J17" s="58">
        <f t="shared" ref="J17:J24" si="25">IF(I17=0,"",I17/Z17)</f>
        <v>2153.0936239594953</v>
      </c>
      <c r="K17" s="58">
        <f t="shared" ref="K17:K24" si="26">I17*AB17</f>
        <v>52152.074000000001</v>
      </c>
      <c r="L17" s="60">
        <v>3255</v>
      </c>
      <c r="M17" s="58">
        <f t="shared" ref="M17:M24" si="27">IF(L17=0,"",L17/Z17)</f>
        <v>2793.2721187676993</v>
      </c>
      <c r="N17" s="58">
        <f t="shared" ref="N17:N24" si="28">L17*AB17</f>
        <v>67658.430000000008</v>
      </c>
      <c r="O17" s="61">
        <v>14670</v>
      </c>
      <c r="P17" s="58">
        <f t="shared" ref="P17:P24" si="29">IF(O17=0,"",O17/Z17)</f>
        <v>12589.032867072856</v>
      </c>
      <c r="Q17" s="58">
        <f t="shared" ref="Q17:Q24" si="30">O17*AB17</f>
        <v>304930.62</v>
      </c>
      <c r="R17" s="60">
        <v>2056</v>
      </c>
      <c r="S17" s="58">
        <f t="shared" ref="S17:S24" si="31">IF(R17=0,"",R17/Z17)</f>
        <v>1764.3525272462027</v>
      </c>
      <c r="T17" s="58">
        <f t="shared" ref="T17:T24" si="32">R17*AB17</f>
        <v>42736.016000000003</v>
      </c>
      <c r="U17" s="61">
        <v>36920</v>
      </c>
      <c r="V17" s="58">
        <f t="shared" ref="V17:V24" si="33">IF(U17=0,"",U17/Z17)</f>
        <v>31682.828456191539</v>
      </c>
      <c r="W17" s="58">
        <f t="shared" ref="W17:W24" si="34">U17*AB17</f>
        <v>767419.12</v>
      </c>
      <c r="X17" s="54">
        <v>1.1617999999999999</v>
      </c>
      <c r="Y17" s="54">
        <v>1.1620999999999999</v>
      </c>
      <c r="Z17" s="54">
        <v>1.1653</v>
      </c>
      <c r="AA17" s="55">
        <v>24.21</v>
      </c>
      <c r="AB17" s="55">
        <v>20.786000000000001</v>
      </c>
    </row>
    <row r="18" spans="1:28" ht="13.5" x14ac:dyDescent="0.25">
      <c r="A18" s="29">
        <v>15</v>
      </c>
      <c r="B18" s="30"/>
      <c r="C18" s="60"/>
      <c r="D18" s="57"/>
      <c r="E18" s="58"/>
      <c r="F18" s="60"/>
      <c r="G18" s="58"/>
      <c r="H18" s="58"/>
      <c r="I18" s="60"/>
      <c r="J18" s="58"/>
      <c r="K18" s="58"/>
      <c r="L18" s="60"/>
      <c r="M18" s="58"/>
      <c r="N18" s="58"/>
      <c r="O18" s="61"/>
      <c r="P18" s="58"/>
      <c r="Q18" s="58"/>
      <c r="R18" s="60"/>
      <c r="S18" s="58"/>
      <c r="T18" s="58"/>
      <c r="U18" s="61"/>
      <c r="V18" s="58"/>
      <c r="W18" s="58"/>
      <c r="X18" s="54"/>
      <c r="Y18" s="54"/>
      <c r="Z18" s="54"/>
      <c r="AA18" s="55"/>
      <c r="AB18" s="55"/>
    </row>
    <row r="19" spans="1:28" ht="13.5" x14ac:dyDescent="0.25">
      <c r="A19" s="29">
        <v>16</v>
      </c>
      <c r="B19" s="30"/>
      <c r="C19" s="60"/>
      <c r="D19" s="57"/>
      <c r="E19" s="58"/>
      <c r="F19" s="60"/>
      <c r="G19" s="58"/>
      <c r="H19" s="58"/>
      <c r="I19" s="60"/>
      <c r="J19" s="58"/>
      <c r="K19" s="58"/>
      <c r="L19" s="60"/>
      <c r="M19" s="58"/>
      <c r="N19" s="58"/>
      <c r="O19" s="61"/>
      <c r="P19" s="58"/>
      <c r="Q19" s="58"/>
      <c r="R19" s="60"/>
      <c r="S19" s="58"/>
      <c r="T19" s="58"/>
      <c r="U19" s="61"/>
      <c r="V19" s="58"/>
      <c r="W19" s="58"/>
      <c r="X19" s="54"/>
      <c r="Y19" s="54"/>
      <c r="Z19" s="54"/>
      <c r="AA19" s="55"/>
      <c r="AB19" s="55"/>
    </row>
    <row r="20" spans="1:28" ht="13.5" x14ac:dyDescent="0.25">
      <c r="A20" s="29">
        <v>17</v>
      </c>
      <c r="B20" s="30">
        <v>1</v>
      </c>
      <c r="C20" s="60">
        <v>10799</v>
      </c>
      <c r="D20" s="57">
        <f t="shared" si="21"/>
        <v>9310.2853694284004</v>
      </c>
      <c r="E20" s="58"/>
      <c r="F20" s="60">
        <v>2798</v>
      </c>
      <c r="G20" s="58">
        <f t="shared" si="23"/>
        <v>2412.2769204241745</v>
      </c>
      <c r="H20" s="58">
        <f t="shared" si="24"/>
        <v>0</v>
      </c>
      <c r="I20" s="60">
        <v>2509</v>
      </c>
      <c r="J20" s="58">
        <f t="shared" si="25"/>
        <v>2163.1175101301837</v>
      </c>
      <c r="K20" s="58"/>
      <c r="L20" s="60">
        <v>3231</v>
      </c>
      <c r="M20" s="58">
        <f t="shared" si="27"/>
        <v>2785.5849642210537</v>
      </c>
      <c r="N20" s="58"/>
      <c r="O20" s="61">
        <v>14580</v>
      </c>
      <c r="P20" s="58">
        <f t="shared" si="29"/>
        <v>12570.049142167429</v>
      </c>
      <c r="Q20" s="58"/>
      <c r="R20" s="60">
        <v>2024</v>
      </c>
      <c r="S20" s="58">
        <f t="shared" si="31"/>
        <v>1744.9780153461506</v>
      </c>
      <c r="T20" s="58"/>
      <c r="U20" s="61">
        <v>36725</v>
      </c>
      <c r="V20" s="58">
        <f t="shared" si="33"/>
        <v>31662.212259677559</v>
      </c>
      <c r="W20" s="58"/>
      <c r="X20" s="54">
        <v>1.1563000000000001</v>
      </c>
      <c r="Y20" s="54">
        <v>1.1568000000000001</v>
      </c>
      <c r="Z20" s="54">
        <v>1.1598999999999999</v>
      </c>
      <c r="AA20" s="55"/>
      <c r="AB20" s="55"/>
    </row>
    <row r="21" spans="1:28" ht="13.5" x14ac:dyDescent="0.25">
      <c r="A21" s="29">
        <v>18</v>
      </c>
      <c r="B21" s="30">
        <v>1</v>
      </c>
      <c r="C21" s="60">
        <v>10649</v>
      </c>
      <c r="D21" s="57">
        <f t="shared" si="21"/>
        <v>9186.5079365079364</v>
      </c>
      <c r="E21" s="58">
        <f t="shared" si="22"/>
        <v>222212.68300000002</v>
      </c>
      <c r="F21" s="60">
        <v>2749.5</v>
      </c>
      <c r="G21" s="58">
        <f t="shared" si="23"/>
        <v>2371.8944099378882</v>
      </c>
      <c r="H21" s="58">
        <f t="shared" si="24"/>
        <v>57373.816500000001</v>
      </c>
      <c r="I21" s="60">
        <v>2509</v>
      </c>
      <c r="J21" s="58">
        <f t="shared" si="25"/>
        <v>2164.4237405106969</v>
      </c>
      <c r="K21" s="58">
        <f t="shared" si="26"/>
        <v>52355.303</v>
      </c>
      <c r="L21" s="60">
        <v>3125</v>
      </c>
      <c r="M21" s="58">
        <f t="shared" si="27"/>
        <v>2695.8247066942718</v>
      </c>
      <c r="N21" s="58">
        <f t="shared" si="28"/>
        <v>65209.375</v>
      </c>
      <c r="O21" s="61">
        <v>14450</v>
      </c>
      <c r="P21" s="58">
        <f t="shared" si="29"/>
        <v>12465.493443754312</v>
      </c>
      <c r="Q21" s="58">
        <f t="shared" si="30"/>
        <v>301528.15000000002</v>
      </c>
      <c r="R21" s="60">
        <v>2012</v>
      </c>
      <c r="S21" s="58">
        <f t="shared" si="31"/>
        <v>1735.67977915804</v>
      </c>
      <c r="T21" s="58">
        <f t="shared" si="32"/>
        <v>41984.404000000002</v>
      </c>
      <c r="U21" s="61">
        <v>36770</v>
      </c>
      <c r="V21" s="58">
        <f t="shared" si="33"/>
        <v>31720.15182884748</v>
      </c>
      <c r="W21" s="58">
        <f t="shared" si="34"/>
        <v>767279.59000000008</v>
      </c>
      <c r="X21" s="54">
        <v>1.1559999999999999</v>
      </c>
      <c r="Y21" s="54">
        <v>1.1561999999999999</v>
      </c>
      <c r="Z21" s="54">
        <v>1.1592</v>
      </c>
      <c r="AA21" s="55">
        <v>24.184999999999999</v>
      </c>
      <c r="AB21" s="55">
        <v>20.867000000000001</v>
      </c>
    </row>
    <row r="22" spans="1:28" ht="13.5" x14ac:dyDescent="0.25">
      <c r="A22" s="29">
        <v>19</v>
      </c>
      <c r="B22" s="30">
        <v>1</v>
      </c>
      <c r="C22" s="60">
        <v>10784</v>
      </c>
      <c r="D22" s="57">
        <f t="shared" si="21"/>
        <v>9313.4122117626739</v>
      </c>
      <c r="E22" s="58">
        <f t="shared" si="22"/>
        <v>224781.69600000003</v>
      </c>
      <c r="F22" s="60">
        <v>2781</v>
      </c>
      <c r="G22" s="58">
        <f t="shared" si="23"/>
        <v>2401.7618101735902</v>
      </c>
      <c r="H22" s="58">
        <f t="shared" si="24"/>
        <v>57967.164000000004</v>
      </c>
      <c r="I22" s="60">
        <v>2509</v>
      </c>
      <c r="J22" s="58">
        <f t="shared" si="25"/>
        <v>2166.8537870282407</v>
      </c>
      <c r="K22" s="58">
        <f t="shared" si="26"/>
        <v>52297.596000000005</v>
      </c>
      <c r="L22" s="60">
        <v>3160</v>
      </c>
      <c r="M22" s="58">
        <f t="shared" si="27"/>
        <v>2729.0785041886174</v>
      </c>
      <c r="N22" s="58">
        <f t="shared" si="28"/>
        <v>65867.040000000008</v>
      </c>
      <c r="O22" s="61">
        <v>14460</v>
      </c>
      <c r="P22" s="58">
        <f t="shared" si="29"/>
        <v>12488.125053977028</v>
      </c>
      <c r="Q22" s="58">
        <f t="shared" si="30"/>
        <v>301404.24</v>
      </c>
      <c r="R22" s="60">
        <v>1994</v>
      </c>
      <c r="S22" s="58">
        <f t="shared" si="31"/>
        <v>1722.083081440539</v>
      </c>
      <c r="T22" s="58">
        <f t="shared" si="32"/>
        <v>41562.936000000002</v>
      </c>
      <c r="U22" s="61">
        <v>37450</v>
      </c>
      <c r="V22" s="58">
        <f t="shared" si="33"/>
        <v>32343.034804387255</v>
      </c>
      <c r="W22" s="58">
        <f t="shared" si="34"/>
        <v>780607.8</v>
      </c>
      <c r="X22" s="54">
        <v>1.1553</v>
      </c>
      <c r="Y22" s="54">
        <v>1.1548</v>
      </c>
      <c r="Z22" s="54">
        <v>1.1578999999999999</v>
      </c>
      <c r="AA22" s="55">
        <v>24.15</v>
      </c>
      <c r="AB22" s="55">
        <v>20.844000000000001</v>
      </c>
    </row>
    <row r="23" spans="1:28" ht="13.5" x14ac:dyDescent="0.25">
      <c r="A23" s="29">
        <v>20</v>
      </c>
      <c r="B23" s="30">
        <v>1</v>
      </c>
      <c r="C23" s="60">
        <v>10789</v>
      </c>
      <c r="D23" s="57">
        <f t="shared" si="21"/>
        <v>9372.7738684736341</v>
      </c>
      <c r="E23" s="58">
        <f t="shared" si="22"/>
        <v>226579.78900000002</v>
      </c>
      <c r="F23" s="60">
        <v>2778.5</v>
      </c>
      <c r="G23" s="58">
        <f t="shared" si="23"/>
        <v>2413.7781252714794</v>
      </c>
      <c r="H23" s="58">
        <f t="shared" si="24"/>
        <v>58351.2785</v>
      </c>
      <c r="I23" s="60">
        <v>2509</v>
      </c>
      <c r="J23" s="58">
        <f t="shared" si="25"/>
        <v>2179.6542437668318</v>
      </c>
      <c r="K23" s="58">
        <f t="shared" si="26"/>
        <v>52691.509000000005</v>
      </c>
      <c r="L23" s="60">
        <v>3140</v>
      </c>
      <c r="M23" s="58">
        <f t="shared" si="27"/>
        <v>2727.8255581617582</v>
      </c>
      <c r="N23" s="58">
        <f t="shared" si="28"/>
        <v>65943.14</v>
      </c>
      <c r="O23" s="61">
        <v>14370</v>
      </c>
      <c r="P23" s="58">
        <f t="shared" si="29"/>
        <v>12483.711232733907</v>
      </c>
      <c r="Q23" s="58">
        <f t="shared" si="30"/>
        <v>301784.37</v>
      </c>
      <c r="R23" s="60">
        <v>1993</v>
      </c>
      <c r="S23" s="58">
        <f t="shared" si="31"/>
        <v>1731.387368603944</v>
      </c>
      <c r="T23" s="58">
        <f t="shared" si="32"/>
        <v>41854.993000000002</v>
      </c>
      <c r="U23" s="61">
        <v>37400</v>
      </c>
      <c r="V23" s="58">
        <f t="shared" si="33"/>
        <v>32490.661106767438</v>
      </c>
      <c r="W23" s="58">
        <f t="shared" si="34"/>
        <v>785437.4</v>
      </c>
      <c r="X23" s="54">
        <v>1.1484000000000001</v>
      </c>
      <c r="Y23" s="54">
        <v>1.1478999999999999</v>
      </c>
      <c r="Z23" s="54">
        <v>1.1511</v>
      </c>
      <c r="AA23" s="55">
        <v>24.175000000000001</v>
      </c>
      <c r="AB23" s="55">
        <v>21.001000000000001</v>
      </c>
    </row>
    <row r="24" spans="1:28" ht="13.5" x14ac:dyDescent="0.25">
      <c r="A24" s="29">
        <v>21</v>
      </c>
      <c r="B24" s="30">
        <v>1</v>
      </c>
      <c r="C24" s="60">
        <v>10685.5</v>
      </c>
      <c r="D24" s="57">
        <f t="shared" si="21"/>
        <v>9271.5835140997824</v>
      </c>
      <c r="E24" s="58">
        <f t="shared" si="22"/>
        <v>224908.40399999998</v>
      </c>
      <c r="F24" s="60">
        <v>2765.5</v>
      </c>
      <c r="G24" s="58">
        <f t="shared" si="23"/>
        <v>2399.5661605206074</v>
      </c>
      <c r="H24" s="58">
        <f t="shared" si="24"/>
        <v>58208.243999999999</v>
      </c>
      <c r="I24" s="60">
        <v>2509</v>
      </c>
      <c r="J24" s="58">
        <f t="shared" si="25"/>
        <v>2177.0065075921907</v>
      </c>
      <c r="K24" s="58">
        <f t="shared" si="26"/>
        <v>52809.431999999993</v>
      </c>
      <c r="L24" s="60">
        <v>3119</v>
      </c>
      <c r="M24" s="58">
        <f t="shared" si="27"/>
        <v>2706.2906724511927</v>
      </c>
      <c r="N24" s="58">
        <f t="shared" si="28"/>
        <v>65648.712</v>
      </c>
      <c r="O24" s="61">
        <v>14280</v>
      </c>
      <c r="P24" s="58">
        <f t="shared" si="29"/>
        <v>12390.455531453361</v>
      </c>
      <c r="Q24" s="58">
        <f t="shared" si="30"/>
        <v>300565.44</v>
      </c>
      <c r="R24" s="60">
        <v>1977</v>
      </c>
      <c r="S24" s="58">
        <f t="shared" si="31"/>
        <v>1715.401301518438</v>
      </c>
      <c r="T24" s="58">
        <f t="shared" si="32"/>
        <v>41611.895999999993</v>
      </c>
      <c r="U24" s="61">
        <v>36875</v>
      </c>
      <c r="V24" s="58">
        <f t="shared" si="33"/>
        <v>31995.661605206071</v>
      </c>
      <c r="W24" s="58">
        <f t="shared" si="34"/>
        <v>776144.99999999988</v>
      </c>
      <c r="X24" s="54">
        <v>1.149</v>
      </c>
      <c r="Y24" s="54">
        <v>1.1493</v>
      </c>
      <c r="Z24" s="54">
        <v>1.1525000000000001</v>
      </c>
      <c r="AA24" s="55">
        <v>24.24</v>
      </c>
      <c r="AB24" s="55">
        <v>21.047999999999998</v>
      </c>
    </row>
    <row r="25" spans="1:28" ht="13.5" x14ac:dyDescent="0.25">
      <c r="A25" s="29">
        <v>22</v>
      </c>
      <c r="B25" s="30"/>
      <c r="C25" s="60"/>
      <c r="D25" s="57"/>
      <c r="E25" s="58"/>
      <c r="F25" s="60"/>
      <c r="G25" s="58"/>
      <c r="H25" s="58"/>
      <c r="I25" s="60"/>
      <c r="J25" s="58"/>
      <c r="K25" s="58"/>
      <c r="L25" s="60"/>
      <c r="M25" s="58"/>
      <c r="N25" s="58"/>
      <c r="O25" s="61"/>
      <c r="P25" s="58"/>
      <c r="Q25" s="58"/>
      <c r="R25" s="60"/>
      <c r="S25" s="58"/>
      <c r="T25" s="58"/>
      <c r="U25" s="61"/>
      <c r="V25" s="58"/>
      <c r="W25" s="58"/>
      <c r="X25" s="54"/>
      <c r="Y25" s="54"/>
      <c r="Z25" s="54"/>
      <c r="AA25" s="55"/>
      <c r="AB25" s="55"/>
    </row>
    <row r="26" spans="1:28" ht="13.5" x14ac:dyDescent="0.25">
      <c r="A26" s="29">
        <v>23</v>
      </c>
      <c r="B26" s="30"/>
      <c r="C26" s="60"/>
      <c r="D26" s="57"/>
      <c r="E26" s="58"/>
      <c r="F26" s="60"/>
      <c r="G26" s="58"/>
      <c r="H26" s="58"/>
      <c r="I26" s="60"/>
      <c r="J26" s="58"/>
      <c r="K26" s="58"/>
      <c r="L26" s="60"/>
      <c r="M26" s="58"/>
      <c r="N26" s="58"/>
      <c r="O26" s="61"/>
      <c r="P26" s="58"/>
      <c r="Q26" s="58"/>
      <c r="R26" s="60"/>
      <c r="S26" s="58"/>
      <c r="T26" s="58"/>
      <c r="U26" s="61"/>
      <c r="V26" s="58"/>
      <c r="W26" s="58"/>
      <c r="X26" s="54"/>
      <c r="Y26" s="54"/>
      <c r="Z26" s="54"/>
      <c r="AA26" s="55"/>
      <c r="AB26" s="55"/>
    </row>
    <row r="27" spans="1:28" ht="13.5" x14ac:dyDescent="0.25">
      <c r="A27" s="29">
        <v>24</v>
      </c>
      <c r="B27" s="30">
        <v>1</v>
      </c>
      <c r="C27" s="60">
        <v>10795</v>
      </c>
      <c r="D27" s="57">
        <f t="shared" ref="D27:D31" si="35">IF(C27=0,"",C27/Z27)</f>
        <v>9348.7485927080616</v>
      </c>
      <c r="E27" s="58">
        <f t="shared" ref="E27:E31" si="36">C27*AB27</f>
        <v>225993.32499999998</v>
      </c>
      <c r="F27" s="60">
        <v>2776.5</v>
      </c>
      <c r="G27" s="58">
        <f t="shared" ref="G27:G31" si="37">IF(F27=0,"",F27/Z27)</f>
        <v>2404.5206547155103</v>
      </c>
      <c r="H27" s="58">
        <f t="shared" ref="H27:H31" si="38">F27*AB27</f>
        <v>58126.027499999997</v>
      </c>
      <c r="I27" s="60">
        <v>2509</v>
      </c>
      <c r="J27" s="58">
        <f t="shared" ref="J27:J31" si="39">IF(I27=0,"",I27/Z27)</f>
        <v>2172.8587511907854</v>
      </c>
      <c r="K27" s="58">
        <f t="shared" ref="K27:K31" si="40">I27*AB27</f>
        <v>52525.914999999994</v>
      </c>
      <c r="L27" s="60">
        <v>3136.5</v>
      </c>
      <c r="M27" s="58">
        <f t="shared" ref="M27:M31" si="41">IF(L27=0,"",L27/Z27)</f>
        <v>2716.2899454403741</v>
      </c>
      <c r="N27" s="58">
        <f t="shared" ref="N27:N31" si="42">L27*AB27</f>
        <v>65662.627500000002</v>
      </c>
      <c r="O27" s="61">
        <v>14440</v>
      </c>
      <c r="P27" s="58">
        <f t="shared" ref="P27:P31" si="43">IF(O27=0,"",O27/Z27)</f>
        <v>12505.412661297307</v>
      </c>
      <c r="Q27" s="58">
        <f t="shared" ref="Q27:Q31" si="44">O27*AB27</f>
        <v>302301.39999999997</v>
      </c>
      <c r="R27" s="60">
        <v>1960</v>
      </c>
      <c r="S27" s="58">
        <f t="shared" ref="S27:S31" si="45">IF(R27=0,"",R27/Z27)</f>
        <v>1697.4105828353684</v>
      </c>
      <c r="T27" s="58">
        <f t="shared" ref="T27:T31" si="46">R27*AB27</f>
        <v>41032.6</v>
      </c>
      <c r="U27" s="61">
        <v>37475</v>
      </c>
      <c r="V27" s="58">
        <f t="shared" ref="V27:V31" si="47">IF(U27=0,"",U27/Z27)</f>
        <v>32454.317138650731</v>
      </c>
      <c r="W27" s="58">
        <f t="shared" ref="W27:W31" si="48">U27*AB27</f>
        <v>784539.125</v>
      </c>
      <c r="X27" s="54">
        <v>1.1514</v>
      </c>
      <c r="Y27" s="54">
        <v>1.1515</v>
      </c>
      <c r="Z27" s="54">
        <v>1.1547000000000001</v>
      </c>
      <c r="AA27" s="55">
        <v>24.17</v>
      </c>
      <c r="AB27" s="55">
        <v>20.934999999999999</v>
      </c>
    </row>
    <row r="28" spans="1:28" ht="13.5" x14ac:dyDescent="0.25">
      <c r="A28" s="29">
        <v>25</v>
      </c>
      <c r="B28" s="30">
        <v>1</v>
      </c>
      <c r="C28" s="60">
        <v>10876</v>
      </c>
      <c r="D28" s="57">
        <f t="shared" si="35"/>
        <v>9421.34442134442</v>
      </c>
      <c r="E28" s="58">
        <f t="shared" si="36"/>
        <v>227275.772</v>
      </c>
      <c r="F28" s="60">
        <v>2787</v>
      </c>
      <c r="G28" s="58">
        <f t="shared" si="37"/>
        <v>2414.2411642411639</v>
      </c>
      <c r="H28" s="58">
        <f t="shared" si="38"/>
        <v>58239.938999999998</v>
      </c>
      <c r="I28" s="60">
        <v>2509</v>
      </c>
      <c r="J28" s="58">
        <f t="shared" si="39"/>
        <v>2173.4234234234232</v>
      </c>
      <c r="K28" s="58">
        <f t="shared" si="40"/>
        <v>52430.572999999997</v>
      </c>
      <c r="L28" s="60">
        <v>3118</v>
      </c>
      <c r="M28" s="58">
        <f t="shared" si="41"/>
        <v>2700.9702009702009</v>
      </c>
      <c r="N28" s="58">
        <f t="shared" si="42"/>
        <v>65156.845999999998</v>
      </c>
      <c r="O28" s="61">
        <v>14650</v>
      </c>
      <c r="P28" s="58">
        <f t="shared" si="43"/>
        <v>12690.575190575189</v>
      </c>
      <c r="Q28" s="58">
        <f t="shared" si="44"/>
        <v>306141.05</v>
      </c>
      <c r="R28" s="60">
        <v>1961.5</v>
      </c>
      <c r="S28" s="58">
        <f t="shared" si="45"/>
        <v>1699.151074151074</v>
      </c>
      <c r="T28" s="58">
        <f t="shared" si="46"/>
        <v>40989.465499999998</v>
      </c>
      <c r="U28" s="61">
        <v>37900</v>
      </c>
      <c r="V28" s="58">
        <f t="shared" si="47"/>
        <v>32830.907830907825</v>
      </c>
      <c r="W28" s="58">
        <f t="shared" si="48"/>
        <v>791996.29999999993</v>
      </c>
      <c r="X28" s="54">
        <v>1.1520999999999999</v>
      </c>
      <c r="Y28" s="54">
        <v>1.1514</v>
      </c>
      <c r="Z28" s="54">
        <v>1.1544000000000001</v>
      </c>
      <c r="AA28" s="55">
        <v>24.135000000000002</v>
      </c>
      <c r="AB28" s="55">
        <v>20.896999999999998</v>
      </c>
    </row>
    <row r="29" spans="1:28" ht="13.5" x14ac:dyDescent="0.25">
      <c r="A29" s="29">
        <v>26</v>
      </c>
      <c r="B29" s="30">
        <v>1</v>
      </c>
      <c r="C29" s="60">
        <v>10978</v>
      </c>
      <c r="D29" s="57">
        <f t="shared" si="35"/>
        <v>9485.8722889484143</v>
      </c>
      <c r="E29" s="58">
        <f t="shared" si="36"/>
        <v>229154.772</v>
      </c>
      <c r="F29" s="60">
        <v>2822.5</v>
      </c>
      <c r="G29" s="58">
        <f t="shared" si="37"/>
        <v>2438.8663267951265</v>
      </c>
      <c r="H29" s="58">
        <f t="shared" si="38"/>
        <v>58916.864999999998</v>
      </c>
      <c r="I29" s="60">
        <v>2509</v>
      </c>
      <c r="J29" s="58">
        <f t="shared" si="39"/>
        <v>2167.9771882830728</v>
      </c>
      <c r="K29" s="58">
        <f t="shared" si="40"/>
        <v>52372.865999999995</v>
      </c>
      <c r="L29" s="60">
        <v>3194</v>
      </c>
      <c r="M29" s="58">
        <f t="shared" si="41"/>
        <v>2759.872116132377</v>
      </c>
      <c r="N29" s="58">
        <f t="shared" si="42"/>
        <v>66671.555999999997</v>
      </c>
      <c r="O29" s="61">
        <v>14610</v>
      </c>
      <c r="P29" s="58">
        <f t="shared" si="43"/>
        <v>12624.211526829689</v>
      </c>
      <c r="Q29" s="58">
        <f t="shared" si="44"/>
        <v>304969.13999999996</v>
      </c>
      <c r="R29" s="60">
        <v>1947</v>
      </c>
      <c r="S29" s="58">
        <f t="shared" si="45"/>
        <v>1682.3641233906505</v>
      </c>
      <c r="T29" s="58">
        <f t="shared" si="46"/>
        <v>40641.678</v>
      </c>
      <c r="U29" s="61">
        <v>37995</v>
      </c>
      <c r="V29" s="58">
        <f t="shared" si="47"/>
        <v>32830.726691436968</v>
      </c>
      <c r="W29" s="58">
        <f t="shared" si="48"/>
        <v>793107.63</v>
      </c>
      <c r="X29" s="54">
        <v>1.1547000000000001</v>
      </c>
      <c r="Y29" s="54">
        <v>1.1541999999999999</v>
      </c>
      <c r="Z29" s="54">
        <v>1.1573</v>
      </c>
      <c r="AA29" s="55">
        <v>24.17</v>
      </c>
      <c r="AB29" s="55">
        <v>20.873999999999999</v>
      </c>
    </row>
    <row r="30" spans="1:28" ht="13.5" x14ac:dyDescent="0.25">
      <c r="A30" s="29">
        <v>27</v>
      </c>
      <c r="B30" s="30">
        <v>1</v>
      </c>
      <c r="C30" s="60">
        <v>10934</v>
      </c>
      <c r="D30" s="57">
        <f t="shared" si="35"/>
        <v>9439.6961063627714</v>
      </c>
      <c r="E30" s="58">
        <f t="shared" si="36"/>
        <v>228137.90999999997</v>
      </c>
      <c r="F30" s="60">
        <v>2804</v>
      </c>
      <c r="G30" s="58">
        <f t="shared" si="37"/>
        <v>2420.7890874557538</v>
      </c>
      <c r="H30" s="58">
        <f t="shared" si="38"/>
        <v>58505.46</v>
      </c>
      <c r="I30" s="60">
        <v>2509</v>
      </c>
      <c r="J30" s="58">
        <f t="shared" si="39"/>
        <v>2166.1054994388328</v>
      </c>
      <c r="K30" s="58">
        <f t="shared" si="40"/>
        <v>52350.284999999996</v>
      </c>
      <c r="L30" s="60">
        <v>3191</v>
      </c>
      <c r="M30" s="58">
        <f t="shared" si="41"/>
        <v>2754.8994215660878</v>
      </c>
      <c r="N30" s="58">
        <f t="shared" si="42"/>
        <v>66580.214999999997</v>
      </c>
      <c r="O30" s="61">
        <v>14605</v>
      </c>
      <c r="P30" s="58">
        <f t="shared" si="43"/>
        <v>12608.995942329275</v>
      </c>
      <c r="Q30" s="58">
        <f t="shared" si="44"/>
        <v>304733.32499999995</v>
      </c>
      <c r="R30" s="60">
        <v>1940</v>
      </c>
      <c r="S30" s="58">
        <f t="shared" si="45"/>
        <v>1674.8683415350081</v>
      </c>
      <c r="T30" s="58">
        <f t="shared" si="46"/>
        <v>40478.1</v>
      </c>
      <c r="U30" s="61">
        <v>38400</v>
      </c>
      <c r="V30" s="58">
        <f t="shared" si="47"/>
        <v>33152.033152033146</v>
      </c>
      <c r="W30" s="58">
        <f t="shared" si="48"/>
        <v>801215.99999999988</v>
      </c>
      <c r="X30" s="54">
        <v>1.1556</v>
      </c>
      <c r="Y30" s="54">
        <v>1.1553</v>
      </c>
      <c r="Z30" s="54">
        <v>1.1583000000000001</v>
      </c>
      <c r="AA30" s="55">
        <v>24.18</v>
      </c>
      <c r="AB30" s="55">
        <v>20.864999999999998</v>
      </c>
    </row>
    <row r="31" spans="1:28" ht="13.5" x14ac:dyDescent="0.25">
      <c r="A31" s="29">
        <v>28</v>
      </c>
      <c r="B31" s="30">
        <v>1</v>
      </c>
      <c r="C31" s="60">
        <v>11004</v>
      </c>
      <c r="D31" s="57">
        <f t="shared" si="35"/>
        <v>9513.2705109362832</v>
      </c>
      <c r="E31" s="58">
        <f t="shared" si="36"/>
        <v>229928.58</v>
      </c>
      <c r="F31" s="60">
        <v>2826</v>
      </c>
      <c r="G31" s="58">
        <f t="shared" si="37"/>
        <v>2443.1572577159159</v>
      </c>
      <c r="H31" s="58">
        <f t="shared" si="38"/>
        <v>59049.27</v>
      </c>
      <c r="I31" s="60">
        <v>2509</v>
      </c>
      <c r="J31" s="58">
        <f t="shared" si="39"/>
        <v>2169.1017549926514</v>
      </c>
      <c r="K31" s="58">
        <f t="shared" si="40"/>
        <v>52425.555</v>
      </c>
      <c r="L31" s="60">
        <v>3255</v>
      </c>
      <c r="M31" s="58">
        <f t="shared" si="41"/>
        <v>2814.0399412120687</v>
      </c>
      <c r="N31" s="58">
        <f t="shared" si="42"/>
        <v>68013.225000000006</v>
      </c>
      <c r="O31" s="61">
        <v>14660</v>
      </c>
      <c r="P31" s="58">
        <f t="shared" si="43"/>
        <v>12673.986340451283</v>
      </c>
      <c r="Q31" s="58">
        <f t="shared" si="44"/>
        <v>306320.7</v>
      </c>
      <c r="R31" s="60">
        <v>1955</v>
      </c>
      <c r="S31" s="58">
        <f t="shared" si="45"/>
        <v>1690.1530215267571</v>
      </c>
      <c r="T31" s="58">
        <f t="shared" si="46"/>
        <v>40849.724999999999</v>
      </c>
      <c r="U31" s="61">
        <v>39125</v>
      </c>
      <c r="V31" s="58">
        <f t="shared" si="47"/>
        <v>33824.673640529087</v>
      </c>
      <c r="W31" s="58">
        <f t="shared" si="48"/>
        <v>817516.875</v>
      </c>
      <c r="X31" s="54">
        <v>1.1536</v>
      </c>
      <c r="Y31" s="54">
        <v>1.1537999999999999</v>
      </c>
      <c r="Z31" s="54">
        <v>1.1567000000000001</v>
      </c>
      <c r="AA31" s="55">
        <v>24.17</v>
      </c>
      <c r="AB31" s="55">
        <v>20.895</v>
      </c>
    </row>
    <row r="32" spans="1:28" ht="13.5" x14ac:dyDescent="0.25">
      <c r="A32" s="29">
        <v>29</v>
      </c>
      <c r="B32" s="30"/>
      <c r="C32" s="60"/>
      <c r="D32" s="57"/>
      <c r="E32" s="58"/>
      <c r="F32" s="60"/>
      <c r="G32" s="58"/>
      <c r="H32" s="58"/>
      <c r="I32" s="60"/>
      <c r="J32" s="58"/>
      <c r="K32" s="58"/>
      <c r="L32" s="60"/>
      <c r="M32" s="58"/>
      <c r="N32" s="58"/>
      <c r="O32" s="61"/>
      <c r="P32" s="58"/>
      <c r="Q32" s="58"/>
      <c r="R32" s="60"/>
      <c r="S32" s="58"/>
      <c r="T32" s="58"/>
      <c r="U32" s="61"/>
      <c r="V32" s="58"/>
      <c r="W32" s="58"/>
      <c r="X32" s="54"/>
      <c r="Y32" s="54"/>
      <c r="Z32" s="54"/>
      <c r="AA32" s="55"/>
      <c r="AB32" s="55"/>
    </row>
    <row r="33" spans="1:28" ht="14.25" thickBot="1" x14ac:dyDescent="0.3">
      <c r="A33" s="32">
        <v>30</v>
      </c>
      <c r="B33" s="30"/>
      <c r="C33" s="60"/>
      <c r="D33" s="57" t="str">
        <f>IF(C33=0,"",C33/Z33)</f>
        <v/>
      </c>
      <c r="E33" s="58" t="s">
        <v>1</v>
      </c>
      <c r="F33" s="60"/>
      <c r="G33" s="58" t="str">
        <f>IF(F33=0,"",F33/Z33)</f>
        <v/>
      </c>
      <c r="H33" s="58" t="s">
        <v>1</v>
      </c>
      <c r="I33" s="60"/>
      <c r="J33" s="58" t="str">
        <f>IF(I33=0,"",I33/Z33)</f>
        <v/>
      </c>
      <c r="K33" s="58" t="s">
        <v>1</v>
      </c>
      <c r="L33" s="60"/>
      <c r="M33" s="58" t="str">
        <f>IF(L33=0,"",L33/Z33)</f>
        <v/>
      </c>
      <c r="N33" s="58" t="s">
        <v>1</v>
      </c>
      <c r="O33" s="61"/>
      <c r="P33" s="58" t="str">
        <f>IF(O33=0,"",O33/Z33)</f>
        <v/>
      </c>
      <c r="Q33" s="58" t="s">
        <v>1</v>
      </c>
      <c r="R33" s="60"/>
      <c r="S33" s="58" t="str">
        <f>IF(R33=0,"",R33/Z33)</f>
        <v/>
      </c>
      <c r="T33" s="58" t="s">
        <v>1</v>
      </c>
      <c r="U33" s="61"/>
      <c r="V33" s="58" t="str">
        <f>IF(U33=0,"",U33/Z33)</f>
        <v/>
      </c>
      <c r="W33" s="58" t="s">
        <v>1</v>
      </c>
      <c r="X33" s="54"/>
      <c r="Y33" s="54"/>
      <c r="Z33" s="54"/>
      <c r="AA33" s="55"/>
      <c r="AB33" s="55"/>
    </row>
    <row r="34" spans="1:28" ht="15" thickBot="1" x14ac:dyDescent="0.35">
      <c r="A34" s="33"/>
      <c r="B34" s="34">
        <f>SUM(B4:B33)</f>
        <v>20</v>
      </c>
      <c r="C34" s="63">
        <f t="shared" ref="C34:U34" si="49">AVERAGE(C4:C33)</f>
        <v>10800.775</v>
      </c>
      <c r="D34" s="62">
        <f t="shared" si="49"/>
        <v>9343.3758700830676</v>
      </c>
      <c r="E34" s="62">
        <f t="shared" si="49"/>
        <v>226492.87902631582</v>
      </c>
      <c r="F34" s="63">
        <f t="shared" si="49"/>
        <v>2822.9250000000002</v>
      </c>
      <c r="G34" s="62">
        <f t="shared" si="49"/>
        <v>2442.0662687324116</v>
      </c>
      <c r="H34" s="62">
        <f t="shared" si="49"/>
        <v>56266.717999999993</v>
      </c>
      <c r="I34" s="63">
        <f t="shared" si="49"/>
        <v>2509</v>
      </c>
      <c r="J34" s="62">
        <f t="shared" si="49"/>
        <v>2170.4891769846727</v>
      </c>
      <c r="K34" s="62">
        <f>AVERAGE(K4:K33)</f>
        <v>52615.578736842108</v>
      </c>
      <c r="L34" s="63">
        <f t="shared" si="49"/>
        <v>3187.4</v>
      </c>
      <c r="M34" s="62">
        <f t="shared" si="49"/>
        <v>2757.327966238086</v>
      </c>
      <c r="N34" s="62">
        <f t="shared" si="49"/>
        <v>66794.420631578963</v>
      </c>
      <c r="O34" s="63">
        <f t="shared" si="49"/>
        <v>14689.25</v>
      </c>
      <c r="P34" s="62">
        <f t="shared" si="49"/>
        <v>12707.466484172279</v>
      </c>
      <c r="Q34" s="62">
        <f t="shared" si="49"/>
        <v>308176.00236842112</v>
      </c>
      <c r="R34" s="63">
        <f t="shared" si="49"/>
        <v>2001.8</v>
      </c>
      <c r="S34" s="62">
        <f t="shared" si="49"/>
        <v>1731.6751946119718</v>
      </c>
      <c r="T34" s="62">
        <f>AVERAGE(T4:T33)</f>
        <v>41954.582289473678</v>
      </c>
      <c r="U34" s="63">
        <f t="shared" si="49"/>
        <v>37015.75</v>
      </c>
      <c r="V34" s="35">
        <f>AVERAGE(V6:V33)</f>
        <v>32020.673847125803</v>
      </c>
      <c r="W34" s="35">
        <f>AVERAGE(W6:W33)</f>
        <v>776489.77789473697</v>
      </c>
      <c r="X34" s="65">
        <f>AVERAGE(X6:X33)</f>
        <v>1.1530200000000002</v>
      </c>
      <c r="Y34" s="65">
        <f>AVERAGE(Y6:Y33)</f>
        <v>1.1529</v>
      </c>
      <c r="Z34" s="65">
        <f>AVERAGE(Z4:Z33)</f>
        <v>1.1559750000000002</v>
      </c>
      <c r="AA34" s="66">
        <f>AVERAGE(AA4:AA33)</f>
        <v>24.238684210526316</v>
      </c>
      <c r="AB34" s="66">
        <f>AVERAGE(AB4:AB33)</f>
        <v>20.970736842105264</v>
      </c>
    </row>
    <row r="35" spans="1:28" ht="14.25" x14ac:dyDescent="0.3">
      <c r="A35" s="36"/>
      <c r="B35" s="11"/>
      <c r="C35" s="9"/>
      <c r="D35" s="9"/>
      <c r="E35" s="9"/>
      <c r="F35" s="9"/>
      <c r="G35" s="9"/>
      <c r="H35" s="9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8" t="s">
        <v>19</v>
      </c>
      <c r="Y35" s="38"/>
      <c r="Z35" s="39"/>
      <c r="AA35" s="38"/>
      <c r="AB35" s="38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November 2025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2014-12-01T09:27:21Z</cp:lastPrinted>
  <dcterms:created xsi:type="dcterms:W3CDTF">2004-09-28T09:31:55Z</dcterms:created>
  <dcterms:modified xsi:type="dcterms:W3CDTF">2025-12-02T14:57:57Z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