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2025\LME\"/>
    </mc:Choice>
  </mc:AlternateContent>
  <xr:revisionPtr revIDLastSave="0" documentId="13_ncr:1_{021C9630-4344-451D-92B0-F2A4348211C7}" xr6:coauthVersionLast="47" xr6:coauthVersionMax="47" xr10:uidLastSave="{00000000-0000-0000-0000-000000000000}"/>
  <bookViews>
    <workbookView xWindow="-120" yWindow="-120" windowWidth="29040" windowHeight="15720" xr2:uid="{7FB38956-FAAF-4EF3-ABB5-9A1D8FB5576A}"/>
  </bookViews>
  <sheets>
    <sheet name="May 2025" sheetId="1" r:id="rId1"/>
  </sheets>
  <calcPr calcId="181029" iterateDelta="1E-4"/>
</workbook>
</file>

<file path=xl/calcChain.xml><?xml version="1.0" encoding="utf-8"?>
<calcChain xmlns="http://schemas.openxmlformats.org/spreadsheetml/2006/main">
  <c r="Y35" i="1" l="1"/>
  <c r="X35" i="1"/>
  <c r="D32" i="1"/>
  <c r="E32" i="1"/>
  <c r="G32" i="1"/>
  <c r="H32" i="1"/>
  <c r="H35" i="1"/>
  <c r="J32" i="1"/>
  <c r="K32" i="1"/>
  <c r="M32" i="1"/>
  <c r="M35" i="1"/>
  <c r="N32" i="1"/>
  <c r="N35" i="1"/>
  <c r="P32" i="1"/>
  <c r="Q32" i="1"/>
  <c r="S32" i="1"/>
  <c r="T32" i="1"/>
  <c r="T35" i="1"/>
  <c r="V32" i="1"/>
  <c r="W32" i="1"/>
  <c r="D33" i="1"/>
  <c r="D35" i="1"/>
  <c r="E33" i="1"/>
  <c r="E35" i="1"/>
  <c r="G33" i="1"/>
  <c r="H33" i="1"/>
  <c r="J33" i="1"/>
  <c r="K33" i="1"/>
  <c r="K35" i="1"/>
  <c r="M33" i="1"/>
  <c r="N33" i="1"/>
  <c r="P33" i="1"/>
  <c r="Q33" i="1"/>
  <c r="Q35" i="1"/>
  <c r="S33" i="1"/>
  <c r="T33" i="1"/>
  <c r="V33" i="1"/>
  <c r="V35" i="1"/>
  <c r="W33" i="1"/>
  <c r="W35" i="1"/>
  <c r="D25" i="1"/>
  <c r="E25" i="1"/>
  <c r="G25" i="1"/>
  <c r="H25" i="1"/>
  <c r="J25" i="1"/>
  <c r="K25" i="1"/>
  <c r="M25" i="1"/>
  <c r="N25" i="1"/>
  <c r="P25" i="1"/>
  <c r="Q25" i="1"/>
  <c r="S25" i="1"/>
  <c r="T25" i="1"/>
  <c r="V25" i="1"/>
  <c r="W25" i="1"/>
  <c r="D26" i="1"/>
  <c r="E26" i="1"/>
  <c r="G26" i="1"/>
  <c r="H26" i="1"/>
  <c r="J26" i="1"/>
  <c r="K26" i="1"/>
  <c r="M26" i="1"/>
  <c r="N26" i="1"/>
  <c r="P26" i="1"/>
  <c r="Q26" i="1"/>
  <c r="S26" i="1"/>
  <c r="T26" i="1"/>
  <c r="V26" i="1"/>
  <c r="W26" i="1"/>
  <c r="D30" i="1"/>
  <c r="E30" i="1"/>
  <c r="G30" i="1"/>
  <c r="H30" i="1"/>
  <c r="J30" i="1"/>
  <c r="K30" i="1"/>
  <c r="M30" i="1"/>
  <c r="N30" i="1"/>
  <c r="P30" i="1"/>
  <c r="Q30" i="1"/>
  <c r="S30" i="1"/>
  <c r="T30" i="1"/>
  <c r="V30" i="1"/>
  <c r="W30" i="1"/>
  <c r="D31" i="1"/>
  <c r="E31" i="1"/>
  <c r="G31" i="1"/>
  <c r="H31" i="1"/>
  <c r="J31" i="1"/>
  <c r="K31" i="1"/>
  <c r="M31" i="1"/>
  <c r="N31" i="1"/>
  <c r="P31" i="1"/>
  <c r="Q31" i="1"/>
  <c r="S31" i="1"/>
  <c r="T31" i="1"/>
  <c r="V31" i="1"/>
  <c r="W31" i="1"/>
  <c r="D23" i="1"/>
  <c r="E23" i="1"/>
  <c r="G23" i="1"/>
  <c r="H23" i="1"/>
  <c r="J23" i="1"/>
  <c r="K23" i="1"/>
  <c r="M23" i="1"/>
  <c r="N23" i="1"/>
  <c r="P23" i="1"/>
  <c r="Q23" i="1"/>
  <c r="S23" i="1"/>
  <c r="T23" i="1"/>
  <c r="V23" i="1"/>
  <c r="W23" i="1"/>
  <c r="D24" i="1"/>
  <c r="E24" i="1"/>
  <c r="G24" i="1"/>
  <c r="H24" i="1"/>
  <c r="J24" i="1"/>
  <c r="J35" i="1"/>
  <c r="K24" i="1"/>
  <c r="M24" i="1"/>
  <c r="N24" i="1"/>
  <c r="P24" i="1"/>
  <c r="Q24" i="1"/>
  <c r="S24" i="1"/>
  <c r="T24" i="1"/>
  <c r="V24" i="1"/>
  <c r="W24" i="1"/>
  <c r="D8" i="1"/>
  <c r="O35" i="1"/>
  <c r="D11" i="1"/>
  <c r="E11" i="1"/>
  <c r="G11" i="1"/>
  <c r="H11" i="1"/>
  <c r="J11" i="1"/>
  <c r="K11" i="1"/>
  <c r="M11" i="1"/>
  <c r="N11" i="1"/>
  <c r="P11" i="1"/>
  <c r="Q11" i="1"/>
  <c r="S11" i="1"/>
  <c r="T11" i="1"/>
  <c r="V11" i="1"/>
  <c r="W11" i="1"/>
  <c r="D15" i="1"/>
  <c r="D13" i="1"/>
  <c r="D14" i="1"/>
  <c r="J12" i="1"/>
  <c r="J13" i="1"/>
  <c r="J14" i="1"/>
  <c r="J15" i="1"/>
  <c r="J16" i="1"/>
  <c r="J17" i="1"/>
  <c r="J18" i="1"/>
  <c r="J19" i="1"/>
  <c r="J22" i="1"/>
  <c r="D12" i="1"/>
  <c r="D16" i="1"/>
  <c r="D17" i="1"/>
  <c r="D18" i="1"/>
  <c r="D19" i="1"/>
  <c r="D22" i="1"/>
  <c r="E12" i="1"/>
  <c r="G12" i="1"/>
  <c r="H12" i="1"/>
  <c r="K12" i="1"/>
  <c r="M12" i="1"/>
  <c r="N12" i="1"/>
  <c r="P12" i="1"/>
  <c r="Q12" i="1"/>
  <c r="S12" i="1"/>
  <c r="T12" i="1"/>
  <c r="V12" i="1"/>
  <c r="W12" i="1"/>
  <c r="E15" i="1"/>
  <c r="G15" i="1"/>
  <c r="H15" i="1"/>
  <c r="K15" i="1"/>
  <c r="M15" i="1"/>
  <c r="N15" i="1"/>
  <c r="P15" i="1"/>
  <c r="Q15" i="1"/>
  <c r="S15" i="1"/>
  <c r="T15" i="1"/>
  <c r="V15" i="1"/>
  <c r="W15" i="1"/>
  <c r="E16" i="1"/>
  <c r="G16" i="1"/>
  <c r="H16" i="1"/>
  <c r="K16" i="1"/>
  <c r="M16" i="1"/>
  <c r="N16" i="1"/>
  <c r="P16" i="1"/>
  <c r="Q16" i="1"/>
  <c r="S16" i="1"/>
  <c r="T16" i="1"/>
  <c r="V16" i="1"/>
  <c r="W16" i="1"/>
  <c r="E17" i="1"/>
  <c r="G17" i="1"/>
  <c r="H17" i="1"/>
  <c r="K17" i="1"/>
  <c r="M17" i="1"/>
  <c r="N17" i="1"/>
  <c r="P17" i="1"/>
  <c r="Q17" i="1"/>
  <c r="S17" i="1"/>
  <c r="T17" i="1"/>
  <c r="V17" i="1"/>
  <c r="W17" i="1"/>
  <c r="E18" i="1"/>
  <c r="G18" i="1"/>
  <c r="H18" i="1"/>
  <c r="K18" i="1"/>
  <c r="M18" i="1"/>
  <c r="N18" i="1"/>
  <c r="P18" i="1"/>
  <c r="Q18" i="1"/>
  <c r="S18" i="1"/>
  <c r="T18" i="1"/>
  <c r="V18" i="1"/>
  <c r="W18" i="1"/>
  <c r="E19" i="1"/>
  <c r="G19" i="1"/>
  <c r="H19" i="1"/>
  <c r="K19" i="1"/>
  <c r="M19" i="1"/>
  <c r="N19" i="1"/>
  <c r="P19" i="1"/>
  <c r="Q19" i="1"/>
  <c r="S19" i="1"/>
  <c r="T19" i="1"/>
  <c r="V19" i="1"/>
  <c r="W19" i="1"/>
  <c r="E22" i="1"/>
  <c r="G22" i="1"/>
  <c r="H22" i="1"/>
  <c r="K22" i="1"/>
  <c r="M22" i="1"/>
  <c r="N22" i="1"/>
  <c r="P22" i="1"/>
  <c r="Q22" i="1"/>
  <c r="S22" i="1"/>
  <c r="T22" i="1"/>
  <c r="V22" i="1"/>
  <c r="W22" i="1"/>
  <c r="V9" i="1"/>
  <c r="W9" i="1"/>
  <c r="V10" i="1"/>
  <c r="W10" i="1"/>
  <c r="S9" i="1"/>
  <c r="T9" i="1"/>
  <c r="S10" i="1"/>
  <c r="T10" i="1"/>
  <c r="P6" i="1"/>
  <c r="P7" i="1"/>
  <c r="P8" i="1"/>
  <c r="P9" i="1"/>
  <c r="Q9" i="1"/>
  <c r="P10" i="1"/>
  <c r="Q10" i="1"/>
  <c r="M5" i="1"/>
  <c r="N5" i="1"/>
  <c r="M9" i="1"/>
  <c r="N9" i="1"/>
  <c r="M10" i="1"/>
  <c r="N10" i="1"/>
  <c r="T4" i="1"/>
  <c r="S4" i="1"/>
  <c r="E4" i="1"/>
  <c r="H4" i="1"/>
  <c r="K4" i="1"/>
  <c r="N4" i="1"/>
  <c r="M4" i="1"/>
  <c r="J5" i="1"/>
  <c r="K5" i="1"/>
  <c r="J9" i="1"/>
  <c r="K9" i="1"/>
  <c r="J10" i="1"/>
  <c r="K10" i="1"/>
  <c r="J4" i="1"/>
  <c r="H5" i="1"/>
  <c r="H9" i="1"/>
  <c r="H10" i="1"/>
  <c r="G4" i="1"/>
  <c r="G10" i="1"/>
  <c r="D10" i="1"/>
  <c r="E10" i="1"/>
  <c r="AB35" i="1"/>
  <c r="AA35" i="1"/>
  <c r="Z35" i="1"/>
  <c r="V5" i="1"/>
  <c r="W5" i="1"/>
  <c r="S5" i="1"/>
  <c r="T5" i="1"/>
  <c r="P5" i="1"/>
  <c r="Q5" i="1"/>
  <c r="G5" i="1"/>
  <c r="G9" i="1"/>
  <c r="W4" i="1"/>
  <c r="V4" i="1"/>
  <c r="Q4" i="1"/>
  <c r="P4" i="1"/>
  <c r="D4" i="1"/>
  <c r="D5" i="1"/>
  <c r="D6" i="1"/>
  <c r="D7" i="1"/>
  <c r="E5" i="1"/>
  <c r="E9" i="1"/>
  <c r="D9" i="1"/>
  <c r="F35" i="1"/>
  <c r="I35" i="1"/>
  <c r="L35" i="1"/>
  <c r="R35" i="1"/>
  <c r="U35" i="1"/>
  <c r="C35" i="1"/>
  <c r="D34" i="1"/>
  <c r="G34" i="1"/>
  <c r="J34" i="1"/>
  <c r="M34" i="1"/>
  <c r="P34" i="1"/>
  <c r="S34" i="1"/>
  <c r="V34" i="1"/>
  <c r="P35" i="1"/>
  <c r="S35" i="1"/>
  <c r="G35" i="1"/>
</calcChain>
</file>

<file path=xl/sharedStrings.xml><?xml version="1.0" encoding="utf-8"?>
<sst xmlns="http://schemas.openxmlformats.org/spreadsheetml/2006/main" count="51" uniqueCount="24">
  <si>
    <t>LME</t>
  </si>
  <si>
    <t>dny</t>
  </si>
  <si>
    <t xml:space="preserve"> </t>
  </si>
  <si>
    <t>Date</t>
  </si>
  <si>
    <t>EUR/USD</t>
  </si>
  <si>
    <t>EUR/mt</t>
  </si>
  <si>
    <t>CZK/EUR</t>
  </si>
  <si>
    <t>CZK/USD</t>
  </si>
  <si>
    <t>USD/mt</t>
  </si>
  <si>
    <t>CZK/mt</t>
  </si>
  <si>
    <t xml:space="preserve">    Al Settl.</t>
  </si>
  <si>
    <t xml:space="preserve">         AA settl.</t>
  </si>
  <si>
    <t xml:space="preserve">         Zn Settl.</t>
  </si>
  <si>
    <t xml:space="preserve">         Ni Settl.</t>
  </si>
  <si>
    <t xml:space="preserve">         Pb settl.</t>
  </si>
  <si>
    <t xml:space="preserve">        Sn Settl. </t>
  </si>
  <si>
    <t xml:space="preserve">               Cu Settl.</t>
  </si>
  <si>
    <t>LME FX</t>
  </si>
  <si>
    <t xml:space="preserve">May 2025 </t>
  </si>
  <si>
    <t xml:space="preserve">bez záruky     without guarantee </t>
  </si>
  <si>
    <t>ECB</t>
  </si>
  <si>
    <t>BFIX</t>
  </si>
  <si>
    <t>CNB</t>
  </si>
  <si>
    <t xml:space="preserve">      CNB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</si>
</sst>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"/>
    <numFmt numFmtId="165" formatCode="0.000"/>
    <numFmt numFmtId="166" formatCode="0.0000"/>
    <numFmt numFmtId="167" formatCode="#,##0.0"/>
    <numFmt numFmtId="168" formatCode="#,##0.0000"/>
    <numFmt numFmtId="170" formatCode="0.00000"/>
  </numFmts>
  <fonts count="8" x14ac:knownFonts="1">
    <font>
      <sz val="10"/>
      <name val="Arial CE"/>
      <charset val="238"/>
    </font>
    <font>
      <sz val="10"/>
      <name val="Arial"/>
      <family val="2"/>
      <charset val="238"/>
    </font>
    <font>
      <sz val="9"/>
      <name val="Century Gothic"/>
      <family val="2"/>
    </font>
    <font>
      <sz val="10"/>
      <name val="Century Gothic"/>
      <family val="2"/>
    </font>
    <font>
      <sz val="8"/>
      <name val="Century Gothic"/>
      <family val="2"/>
    </font>
    <font>
      <b/>
      <sz val="8"/>
      <name val="Century Gothic"/>
      <family val="2"/>
      <charset val="238"/>
    </font>
    <font>
      <b/>
      <sz val="10"/>
      <name val="Century Gothic"/>
      <family val="2"/>
    </font>
    <font>
      <sz val="10"/>
      <name val="Century Gothic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79">
    <xf numFmtId="0" fontId="0" fillId="0" borderId="0" xfId="0"/>
    <xf numFmtId="0" fontId="3" fillId="0" borderId="1" xfId="1" applyFont="1" applyBorder="1"/>
    <xf numFmtId="164" fontId="3" fillId="0" borderId="2" xfId="1" applyNumberFormat="1" applyFont="1" applyBorder="1"/>
    <xf numFmtId="164" fontId="3" fillId="0" borderId="3" xfId="1" applyNumberFormat="1" applyFont="1" applyBorder="1"/>
    <xf numFmtId="164" fontId="3" fillId="0" borderId="4" xfId="1" applyNumberFormat="1" applyFont="1" applyBorder="1"/>
    <xf numFmtId="0" fontId="3" fillId="0" borderId="3" xfId="1" applyFont="1" applyBorder="1"/>
    <xf numFmtId="0" fontId="3" fillId="0" borderId="2" xfId="1" applyFont="1" applyBorder="1"/>
    <xf numFmtId="0" fontId="4" fillId="0" borderId="5" xfId="1" applyFont="1" applyBorder="1" applyAlignment="1">
      <alignment horizontal="center"/>
    </xf>
    <xf numFmtId="164" fontId="3" fillId="0" borderId="6" xfId="1" applyNumberFormat="1" applyFont="1" applyBorder="1"/>
    <xf numFmtId="164" fontId="3" fillId="0" borderId="0" xfId="1" applyNumberFormat="1" applyFont="1"/>
    <xf numFmtId="164" fontId="3" fillId="0" borderId="7" xfId="1" applyNumberFormat="1" applyFont="1" applyBorder="1"/>
    <xf numFmtId="0" fontId="3" fillId="0" borderId="0" xfId="1" applyFont="1"/>
    <xf numFmtId="0" fontId="3" fillId="0" borderId="6" xfId="1" applyFont="1" applyBorder="1"/>
    <xf numFmtId="0" fontId="4" fillId="0" borderId="0" xfId="1" applyFont="1" applyAlignment="1">
      <alignment horizontal="center"/>
    </xf>
    <xf numFmtId="0" fontId="4" fillId="0" borderId="8" xfId="1" applyFont="1" applyBorder="1" applyAlignment="1">
      <alignment horizontal="center"/>
    </xf>
    <xf numFmtId="164" fontId="3" fillId="0" borderId="9" xfId="1" applyNumberFormat="1" applyFont="1" applyBorder="1"/>
    <xf numFmtId="164" fontId="3" fillId="0" borderId="10" xfId="1" applyNumberFormat="1" applyFont="1" applyBorder="1"/>
    <xf numFmtId="164" fontId="3" fillId="0" borderId="11" xfId="1" applyNumberFormat="1" applyFont="1" applyBorder="1"/>
    <xf numFmtId="164" fontId="3" fillId="0" borderId="12" xfId="1" applyNumberFormat="1" applyFont="1" applyBorder="1"/>
    <xf numFmtId="164" fontId="3" fillId="0" borderId="13" xfId="1" applyNumberFormat="1" applyFont="1" applyBorder="1"/>
    <xf numFmtId="0" fontId="3" fillId="0" borderId="14" xfId="1" applyFont="1" applyBorder="1"/>
    <xf numFmtId="0" fontId="3" fillId="0" borderId="9" xfId="1" applyFont="1" applyBorder="1"/>
    <xf numFmtId="164" fontId="3" fillId="0" borderId="15" xfId="1" applyNumberFormat="1" applyFont="1" applyBorder="1"/>
    <xf numFmtId="0" fontId="4" fillId="0" borderId="11" xfId="1" applyFont="1" applyBorder="1" applyAlignment="1">
      <alignment horizontal="center"/>
    </xf>
    <xf numFmtId="0" fontId="3" fillId="0" borderId="16" xfId="1" applyFont="1" applyBorder="1" applyAlignment="1">
      <alignment horizontal="center"/>
    </xf>
    <xf numFmtId="0" fontId="3" fillId="0" borderId="17" xfId="1" applyFont="1" applyBorder="1"/>
    <xf numFmtId="167" fontId="3" fillId="0" borderId="17" xfId="1" applyNumberFormat="1" applyFont="1" applyBorder="1"/>
    <xf numFmtId="4" fontId="3" fillId="0" borderId="18" xfId="1" applyNumberFormat="1" applyFont="1" applyBorder="1"/>
    <xf numFmtId="4" fontId="3" fillId="0" borderId="17" xfId="1" applyNumberFormat="1" applyFont="1" applyBorder="1"/>
    <xf numFmtId="3" fontId="3" fillId="0" borderId="17" xfId="1" applyNumberFormat="1" applyFont="1" applyBorder="1"/>
    <xf numFmtId="166" fontId="3" fillId="0" borderId="19" xfId="1" applyNumberFormat="1" applyFont="1" applyBorder="1"/>
    <xf numFmtId="0" fontId="3" fillId="0" borderId="20" xfId="1" applyFont="1" applyBorder="1" applyAlignment="1">
      <alignment horizontal="center"/>
    </xf>
    <xf numFmtId="0" fontId="3" fillId="0" borderId="19" xfId="1" applyFont="1" applyBorder="1"/>
    <xf numFmtId="167" fontId="3" fillId="0" borderId="19" xfId="1" applyNumberFormat="1" applyFont="1" applyBorder="1"/>
    <xf numFmtId="3" fontId="3" fillId="0" borderId="19" xfId="1" applyNumberFormat="1" applyFont="1" applyBorder="1"/>
    <xf numFmtId="165" fontId="3" fillId="0" borderId="19" xfId="1" applyNumberFormat="1" applyFont="1" applyBorder="1"/>
    <xf numFmtId="0" fontId="3" fillId="0" borderId="21" xfId="1" applyFont="1" applyBorder="1" applyAlignment="1">
      <alignment horizontal="center"/>
    </xf>
    <xf numFmtId="0" fontId="3" fillId="0" borderId="22" xfId="1" applyFont="1" applyBorder="1" applyAlignment="1">
      <alignment horizontal="center"/>
    </xf>
    <xf numFmtId="0" fontId="3" fillId="0" borderId="23" xfId="1" applyFont="1" applyBorder="1"/>
    <xf numFmtId="0" fontId="3" fillId="0" borderId="0" xfId="1" applyFont="1" applyAlignment="1">
      <alignment horizontal="center"/>
    </xf>
    <xf numFmtId="4" fontId="3" fillId="0" borderId="0" xfId="1" applyNumberFormat="1" applyFont="1"/>
    <xf numFmtId="0" fontId="2" fillId="0" borderId="0" xfId="1" applyFont="1"/>
    <xf numFmtId="165" fontId="2" fillId="0" borderId="0" xfId="1" applyNumberFormat="1" applyFont="1"/>
    <xf numFmtId="0" fontId="3" fillId="0" borderId="24" xfId="1" applyFont="1" applyBorder="1"/>
    <xf numFmtId="0" fontId="3" fillId="0" borderId="10" xfId="1" applyFont="1" applyBorder="1"/>
    <xf numFmtId="0" fontId="3" fillId="0" borderId="25" xfId="1" applyFont="1" applyBorder="1" applyAlignment="1">
      <alignment horizontal="center"/>
    </xf>
    <xf numFmtId="0" fontId="3" fillId="0" borderId="26" xfId="1" applyFont="1" applyBorder="1" applyAlignment="1">
      <alignment horizontal="center"/>
    </xf>
    <xf numFmtId="0" fontId="5" fillId="0" borderId="28" xfId="1" applyFont="1" applyBorder="1" applyAlignment="1">
      <alignment horizontal="center"/>
    </xf>
    <xf numFmtId="0" fontId="5" fillId="0" borderId="3" xfId="1" applyFont="1" applyBorder="1" applyAlignment="1">
      <alignment horizontal="center"/>
    </xf>
    <xf numFmtId="0" fontId="4" fillId="0" borderId="29" xfId="1" applyFont="1" applyBorder="1" applyAlignment="1">
      <alignment horizontal="center"/>
    </xf>
    <xf numFmtId="165" fontId="4" fillId="0" borderId="29" xfId="1" applyNumberFormat="1" applyFont="1" applyBorder="1" applyAlignment="1">
      <alignment horizontal="center"/>
    </xf>
    <xf numFmtId="166" fontId="4" fillId="0" borderId="30" xfId="1" applyNumberFormat="1" applyFont="1" applyBorder="1" applyAlignment="1">
      <alignment horizontal="center"/>
    </xf>
    <xf numFmtId="165" fontId="4" fillId="0" borderId="30" xfId="1" applyNumberFormat="1" applyFont="1" applyBorder="1"/>
    <xf numFmtId="166" fontId="3" fillId="0" borderId="19" xfId="1" applyNumberFormat="1" applyFont="1" applyBorder="1" applyAlignment="1">
      <alignment horizontal="center"/>
    </xf>
    <xf numFmtId="165" fontId="3" fillId="0" borderId="19" xfId="1" applyNumberFormat="1" applyFont="1" applyBorder="1" applyAlignment="1">
      <alignment horizontal="center"/>
    </xf>
    <xf numFmtId="168" fontId="3" fillId="0" borderId="23" xfId="1" applyNumberFormat="1" applyFont="1" applyBorder="1"/>
    <xf numFmtId="165" fontId="5" fillId="0" borderId="27" xfId="1" applyNumberFormat="1" applyFont="1" applyBorder="1" applyAlignment="1">
      <alignment horizontal="center"/>
    </xf>
    <xf numFmtId="0" fontId="5" fillId="0" borderId="27" xfId="1" applyFont="1" applyBorder="1"/>
    <xf numFmtId="0" fontId="4" fillId="0" borderId="7" xfId="1" applyFont="1" applyBorder="1" applyAlignment="1">
      <alignment horizontal="center"/>
    </xf>
    <xf numFmtId="0" fontId="3" fillId="0" borderId="13" xfId="1" applyFont="1" applyBorder="1"/>
    <xf numFmtId="0" fontId="3" fillId="0" borderId="0" xfId="0" applyFont="1" applyAlignment="1">
      <alignment horizontal="center"/>
    </xf>
    <xf numFmtId="165" fontId="3" fillId="0" borderId="31" xfId="1" applyNumberFormat="1" applyFont="1" applyBorder="1" applyAlignment="1">
      <alignment horizontal="center"/>
    </xf>
    <xf numFmtId="165" fontId="3" fillId="0" borderId="32" xfId="1" applyNumberFormat="1" applyFont="1" applyBorder="1" applyAlignment="1">
      <alignment horizontal="center"/>
    </xf>
    <xf numFmtId="166" fontId="3" fillId="0" borderId="19" xfId="1" quotePrefix="1" applyNumberFormat="1" applyFont="1" applyBorder="1" applyAlignment="1">
      <alignment horizontal="center"/>
    </xf>
    <xf numFmtId="0" fontId="3" fillId="0" borderId="19" xfId="1" quotePrefix="1" applyFont="1" applyBorder="1" applyAlignment="1">
      <alignment horizontal="right"/>
    </xf>
    <xf numFmtId="4" fontId="7" fillId="0" borderId="23" xfId="1" applyNumberFormat="1" applyFont="1" applyBorder="1"/>
    <xf numFmtId="168" fontId="3" fillId="0" borderId="23" xfId="1" applyNumberFormat="1" applyFont="1" applyBorder="1" applyAlignment="1">
      <alignment horizontal="center"/>
    </xf>
    <xf numFmtId="168" fontId="3" fillId="0" borderId="17" xfId="1" quotePrefix="1" applyNumberFormat="1" applyFont="1" applyBorder="1" applyAlignment="1">
      <alignment horizontal="center"/>
    </xf>
    <xf numFmtId="168" fontId="3" fillId="0" borderId="17" xfId="1" applyNumberFormat="1" applyFont="1" applyBorder="1" applyAlignment="1">
      <alignment horizontal="center"/>
    </xf>
    <xf numFmtId="168" fontId="3" fillId="0" borderId="17" xfId="1" applyNumberFormat="1" applyFont="1" applyBorder="1"/>
    <xf numFmtId="170" fontId="3" fillId="0" borderId="19" xfId="1" applyNumberFormat="1" applyFont="1" applyBorder="1"/>
    <xf numFmtId="166" fontId="3" fillId="0" borderId="17" xfId="1" quotePrefix="1" applyNumberFormat="1" applyFont="1" applyBorder="1" applyAlignment="1">
      <alignment horizontal="right"/>
    </xf>
    <xf numFmtId="170" fontId="3" fillId="0" borderId="19" xfId="1" applyNumberFormat="1" applyFont="1" applyBorder="1" applyAlignment="1">
      <alignment horizontal="right"/>
    </xf>
    <xf numFmtId="166" fontId="3" fillId="0" borderId="19" xfId="1" applyNumberFormat="1" applyFont="1" applyBorder="1" applyAlignment="1">
      <alignment horizontal="right"/>
    </xf>
    <xf numFmtId="165" fontId="3" fillId="0" borderId="19" xfId="1" applyNumberFormat="1" applyFont="1" applyBorder="1" applyAlignment="1">
      <alignment horizontal="right"/>
    </xf>
    <xf numFmtId="4" fontId="6" fillId="2" borderId="23" xfId="1" applyNumberFormat="1" applyFont="1" applyFill="1" applyBorder="1"/>
    <xf numFmtId="49" fontId="2" fillId="2" borderId="2" xfId="1" applyNumberFormat="1" applyFont="1" applyFill="1" applyBorder="1" applyAlignment="1">
      <alignment horizontal="left"/>
    </xf>
    <xf numFmtId="0" fontId="3" fillId="2" borderId="1" xfId="1" applyFont="1" applyFill="1" applyBorder="1"/>
    <xf numFmtId="168" fontId="7" fillId="0" borderId="23" xfId="1" applyNumberFormat="1" applyFont="1" applyBorder="1" applyAlignment="1">
      <alignment horizontal="center"/>
    </xf>
  </cellXfs>
  <cellStyles count="2">
    <cellStyle name="Normální" xfId="0" builtinId="0"/>
    <cellStyle name="normální_List1" xfId="1" xr:uid="{747A73C2-06B3-4C60-BC73-600A7B6F8625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778FFD-E2C6-4478-B5C8-E04B2006BE76}">
  <dimension ref="A1:AB36"/>
  <sheetViews>
    <sheetView tabSelected="1" workbookViewId="0">
      <pane ySplit="3" topLeftCell="A4" activePane="bottomLeft" state="frozen"/>
      <selection pane="bottomLeft" activeCell="F37" sqref="F37"/>
    </sheetView>
  </sheetViews>
  <sheetFormatPr defaultRowHeight="12.75" x14ac:dyDescent="0.2"/>
  <cols>
    <col min="1" max="1" width="7.5703125" customWidth="1"/>
    <col min="2" max="2" width="6" customWidth="1"/>
    <col min="4" max="4" width="8.5703125" customWidth="1"/>
    <col min="5" max="5" width="10.5703125" customWidth="1"/>
    <col min="17" max="17" width="9.85546875" customWidth="1"/>
    <col min="21" max="21" width="9.140625" customWidth="1"/>
    <col min="23" max="23" width="10.5703125" customWidth="1"/>
  </cols>
  <sheetData>
    <row r="1" spans="1:28" ht="14.25" x14ac:dyDescent="0.3">
      <c r="A1" s="76" t="s">
        <v>18</v>
      </c>
      <c r="B1" s="77"/>
      <c r="C1" s="2" t="s">
        <v>16</v>
      </c>
      <c r="D1" s="3"/>
      <c r="E1" s="3"/>
      <c r="F1" s="2" t="s">
        <v>10</v>
      </c>
      <c r="G1" s="3"/>
      <c r="H1" s="4"/>
      <c r="I1" s="5" t="s">
        <v>11</v>
      </c>
      <c r="J1" s="3"/>
      <c r="K1" s="3"/>
      <c r="L1" s="6" t="s">
        <v>12</v>
      </c>
      <c r="M1" s="3"/>
      <c r="N1" s="3"/>
      <c r="O1" s="1" t="s">
        <v>13</v>
      </c>
      <c r="P1" s="3"/>
      <c r="Q1" s="3"/>
      <c r="R1" s="6" t="s">
        <v>14</v>
      </c>
      <c r="S1" s="3"/>
      <c r="T1" s="4"/>
      <c r="U1" s="5" t="s">
        <v>15</v>
      </c>
      <c r="V1" s="3"/>
      <c r="W1" s="3"/>
      <c r="X1" s="47" t="s">
        <v>20</v>
      </c>
      <c r="Y1" s="47" t="s">
        <v>21</v>
      </c>
      <c r="Z1" s="48" t="s">
        <v>17</v>
      </c>
      <c r="AA1" s="56" t="s">
        <v>22</v>
      </c>
      <c r="AB1" s="57" t="s">
        <v>23</v>
      </c>
    </row>
    <row r="2" spans="1:28" ht="14.25" x14ac:dyDescent="0.3">
      <c r="A2" s="7" t="s">
        <v>3</v>
      </c>
      <c r="B2" s="45" t="s">
        <v>0</v>
      </c>
      <c r="C2" s="8" t="s">
        <v>8</v>
      </c>
      <c r="D2" s="9" t="s">
        <v>5</v>
      </c>
      <c r="E2" s="9" t="s">
        <v>9</v>
      </c>
      <c r="F2" s="8" t="s">
        <v>8</v>
      </c>
      <c r="G2" s="9" t="s">
        <v>5</v>
      </c>
      <c r="H2" s="10" t="s">
        <v>9</v>
      </c>
      <c r="I2" s="11" t="s">
        <v>8</v>
      </c>
      <c r="J2" s="9" t="s">
        <v>5</v>
      </c>
      <c r="K2" s="9" t="s">
        <v>9</v>
      </c>
      <c r="L2" s="12" t="s">
        <v>8</v>
      </c>
      <c r="M2" s="9" t="s">
        <v>5</v>
      </c>
      <c r="N2" s="9" t="s">
        <v>9</v>
      </c>
      <c r="O2" s="43" t="s">
        <v>8</v>
      </c>
      <c r="P2" s="9" t="s">
        <v>5</v>
      </c>
      <c r="Q2" s="9" t="s">
        <v>9</v>
      </c>
      <c r="R2" s="12" t="s">
        <v>8</v>
      </c>
      <c r="S2" s="9" t="s">
        <v>5</v>
      </c>
      <c r="T2" s="10" t="s">
        <v>9</v>
      </c>
      <c r="U2" s="11" t="s">
        <v>8</v>
      </c>
      <c r="V2" s="9" t="s">
        <v>5</v>
      </c>
      <c r="W2" s="9" t="s">
        <v>9</v>
      </c>
      <c r="X2" s="49" t="s">
        <v>4</v>
      </c>
      <c r="Y2" s="49" t="s">
        <v>4</v>
      </c>
      <c r="Z2" s="13" t="s">
        <v>4</v>
      </c>
      <c r="AA2" s="50" t="s">
        <v>6</v>
      </c>
      <c r="AB2" s="58" t="s">
        <v>7</v>
      </c>
    </row>
    <row r="3" spans="1:28" ht="15" thickBot="1" x14ac:dyDescent="0.35">
      <c r="A3" s="14" t="s">
        <v>2</v>
      </c>
      <c r="B3" s="46" t="s">
        <v>1</v>
      </c>
      <c r="C3" s="15"/>
      <c r="D3" s="16"/>
      <c r="E3" s="17"/>
      <c r="F3" s="15"/>
      <c r="G3" s="18"/>
      <c r="H3" s="19"/>
      <c r="I3" s="20"/>
      <c r="J3" s="16"/>
      <c r="K3" s="18"/>
      <c r="L3" s="21"/>
      <c r="M3" s="16"/>
      <c r="N3" s="18"/>
      <c r="O3" s="44"/>
      <c r="P3" s="16"/>
      <c r="Q3" s="18"/>
      <c r="R3" s="21"/>
      <c r="S3" s="16"/>
      <c r="T3" s="22"/>
      <c r="U3" s="20"/>
      <c r="V3" s="16"/>
      <c r="W3" s="18"/>
      <c r="X3" s="51">
        <v>-3.0000000000000001E-3</v>
      </c>
      <c r="Y3" s="51">
        <v>-3.0000000000000001E-3</v>
      </c>
      <c r="Z3" s="23"/>
      <c r="AA3" s="52"/>
      <c r="AB3" s="59"/>
    </row>
    <row r="4" spans="1:28" ht="13.5" x14ac:dyDescent="0.25">
      <c r="A4" s="24">
        <v>1</v>
      </c>
      <c r="B4" s="25">
        <v>1</v>
      </c>
      <c r="C4" s="26">
        <v>9195</v>
      </c>
      <c r="D4" s="27">
        <f t="shared" ref="D4:D22" si="0">IF(C4=0,"",C4/Z4)</f>
        <v>8122.0740217295288</v>
      </c>
      <c r="E4" s="28">
        <f>C4*AB4</f>
        <v>201416.47500000001</v>
      </c>
      <c r="F4" s="26">
        <v>2377.5</v>
      </c>
      <c r="G4" s="28">
        <f>IF(F4=0,"",F4/Z4)</f>
        <v>2100.0794982775369</v>
      </c>
      <c r="H4" s="28">
        <f>F4*AB4</f>
        <v>52079.137500000004</v>
      </c>
      <c r="I4" s="26">
        <v>2509</v>
      </c>
      <c r="J4" s="28">
        <f>IF(I4=0,"",I4/Z4)</f>
        <v>2216.2353149015103</v>
      </c>
      <c r="K4" s="28">
        <f>I4*AB4</f>
        <v>54959.645000000004</v>
      </c>
      <c r="L4" s="26">
        <v>2567.5</v>
      </c>
      <c r="M4" s="28">
        <f>IF(L4=0,"",L4/Z4)</f>
        <v>2267.9091953007683</v>
      </c>
      <c r="N4" s="28">
        <f>L4*AB4</f>
        <v>56241.087500000001</v>
      </c>
      <c r="O4" s="29">
        <v>15005</v>
      </c>
      <c r="P4" s="28">
        <f t="shared" ref="P4:P10" si="1">IF(O4=0,"",O4/Z4)</f>
        <v>13254.129493860964</v>
      </c>
      <c r="Q4" s="28">
        <f>O4*AB4</f>
        <v>328684.52500000002</v>
      </c>
      <c r="R4" s="26">
        <v>1948</v>
      </c>
      <c r="S4" s="28">
        <f>IF(R4=0,"",R4/Z4)</f>
        <v>1720.6960515855487</v>
      </c>
      <c r="T4" s="28">
        <f>R4*AB4</f>
        <v>42670.94</v>
      </c>
      <c r="U4" s="29">
        <v>30710</v>
      </c>
      <c r="V4" s="28">
        <f>IF(U4=0,"",U4/Z4)</f>
        <v>27126.578924123307</v>
      </c>
      <c r="W4" s="28">
        <f>U4*AB4</f>
        <v>672702.55</v>
      </c>
      <c r="X4" s="67"/>
      <c r="Y4" s="71">
        <v>1.1289</v>
      </c>
      <c r="Z4" s="60">
        <v>1.1321000000000001</v>
      </c>
      <c r="AA4" s="54">
        <v>24.93</v>
      </c>
      <c r="AB4" s="61">
        <v>21.905000000000001</v>
      </c>
    </row>
    <row r="5" spans="1:28" ht="13.5" x14ac:dyDescent="0.25">
      <c r="A5" s="31">
        <v>2</v>
      </c>
      <c r="B5" s="32">
        <v>1</v>
      </c>
      <c r="C5" s="33">
        <v>9376</v>
      </c>
      <c r="D5" s="27">
        <f t="shared" si="0"/>
        <v>8262.9769983255483</v>
      </c>
      <c r="E5" s="28">
        <f>C5*AB5</f>
        <v>206093.85600000003</v>
      </c>
      <c r="F5" s="33">
        <v>2401.5</v>
      </c>
      <c r="G5" s="28">
        <f>IF(F5=0,"",F5/Z5)</f>
        <v>2116.4184365911692</v>
      </c>
      <c r="H5" s="28">
        <f t="shared" ref="H5:H10" si="2">F5*AB5</f>
        <v>52787.371500000001</v>
      </c>
      <c r="I5" s="33">
        <v>2509</v>
      </c>
      <c r="J5" s="28">
        <f t="shared" ref="J5:J22" si="3">IF(I5=0,"",I5/Z5)</f>
        <v>2211.1571340442406</v>
      </c>
      <c r="K5" s="28">
        <f t="shared" ref="K5:K10" si="4">I5*AB5</f>
        <v>55150.329000000005</v>
      </c>
      <c r="L5" s="33">
        <v>2581.5</v>
      </c>
      <c r="M5" s="28">
        <f t="shared" ref="M5:M10" si="5">IF(L5=0,"",L5/Z5)</f>
        <v>2275.0506741870099</v>
      </c>
      <c r="N5" s="28">
        <f t="shared" ref="N5:N10" si="6">L5*AB5</f>
        <v>56743.951500000003</v>
      </c>
      <c r="O5" s="34">
        <v>15325</v>
      </c>
      <c r="P5" s="28">
        <f t="shared" si="1"/>
        <v>13505.772450868071</v>
      </c>
      <c r="Q5" s="28">
        <f>O5*AB5</f>
        <v>336858.82500000001</v>
      </c>
      <c r="R5" s="33">
        <v>1947</v>
      </c>
      <c r="S5" s="28">
        <f>IF(R5=0,"",R5/Z5)</f>
        <v>1715.8720366616726</v>
      </c>
      <c r="T5" s="28">
        <f>R5*AB5</f>
        <v>42797.007000000005</v>
      </c>
      <c r="U5" s="34">
        <v>30855</v>
      </c>
      <c r="V5" s="28">
        <f>IF(U5=0,"",U5/Z5)</f>
        <v>27192.209394553625</v>
      </c>
      <c r="W5" s="28">
        <f>U5*AB5</f>
        <v>678223.755</v>
      </c>
      <c r="X5" s="68">
        <v>1.1313</v>
      </c>
      <c r="Y5" s="72">
        <v>1.1313500000000001</v>
      </c>
      <c r="Z5" s="53">
        <v>1.1347</v>
      </c>
      <c r="AA5" s="54">
        <v>24.92</v>
      </c>
      <c r="AB5" s="62">
        <v>21.981000000000002</v>
      </c>
    </row>
    <row r="6" spans="1:28" ht="13.5" x14ac:dyDescent="0.25">
      <c r="A6" s="31">
        <v>3</v>
      </c>
      <c r="B6" s="64"/>
      <c r="C6" s="33"/>
      <c r="D6" s="27" t="str">
        <f t="shared" si="0"/>
        <v/>
      </c>
      <c r="E6" s="28"/>
      <c r="F6" s="33"/>
      <c r="G6" s="28"/>
      <c r="H6" s="28"/>
      <c r="I6" s="33"/>
      <c r="J6" s="28"/>
      <c r="K6" s="28"/>
      <c r="L6" s="33"/>
      <c r="M6" s="28"/>
      <c r="N6" s="28"/>
      <c r="O6" s="34"/>
      <c r="P6" s="28" t="str">
        <f t="shared" si="1"/>
        <v/>
      </c>
      <c r="Q6" s="28"/>
      <c r="R6" s="33"/>
      <c r="S6" s="28"/>
      <c r="T6" s="28"/>
      <c r="U6" s="34"/>
      <c r="V6" s="28"/>
      <c r="W6" s="28"/>
      <c r="X6" s="68"/>
      <c r="Y6" s="73"/>
      <c r="Z6" s="53"/>
      <c r="AA6" s="54"/>
      <c r="AB6" s="62"/>
    </row>
    <row r="7" spans="1:28" ht="13.5" x14ac:dyDescent="0.25">
      <c r="A7" s="31">
        <v>4</v>
      </c>
      <c r="B7" s="32"/>
      <c r="C7" s="33"/>
      <c r="D7" s="27" t="str">
        <f t="shared" si="0"/>
        <v/>
      </c>
      <c r="E7" s="28"/>
      <c r="F7" s="33"/>
      <c r="G7" s="28"/>
      <c r="H7" s="28"/>
      <c r="I7" s="33"/>
      <c r="J7" s="28"/>
      <c r="K7" s="28"/>
      <c r="L7" s="33"/>
      <c r="M7" s="28"/>
      <c r="N7" s="28"/>
      <c r="O7" s="34"/>
      <c r="P7" s="28" t="str">
        <f t="shared" si="1"/>
        <v/>
      </c>
      <c r="Q7" s="28"/>
      <c r="R7" s="33"/>
      <c r="S7" s="28"/>
      <c r="T7" s="28"/>
      <c r="U7" s="34"/>
      <c r="V7" s="28"/>
      <c r="W7" s="28"/>
      <c r="X7" s="68"/>
      <c r="Y7" s="73"/>
      <c r="Z7" s="53"/>
      <c r="AA7" s="54"/>
      <c r="AB7" s="62"/>
    </row>
    <row r="8" spans="1:28" ht="13.5" x14ac:dyDescent="0.25">
      <c r="A8" s="31">
        <v>5</v>
      </c>
      <c r="B8" s="64">
        <v>0</v>
      </c>
      <c r="C8" s="33"/>
      <c r="D8" s="27" t="str">
        <f t="shared" si="0"/>
        <v/>
      </c>
      <c r="E8" s="28"/>
      <c r="F8" s="33"/>
      <c r="G8" s="28"/>
      <c r="H8" s="28"/>
      <c r="I8" s="33"/>
      <c r="J8" s="28"/>
      <c r="K8" s="28"/>
      <c r="L8" s="33"/>
      <c r="M8" s="28"/>
      <c r="N8" s="28"/>
      <c r="O8" s="34"/>
      <c r="P8" s="28" t="str">
        <f t="shared" si="1"/>
        <v/>
      </c>
      <c r="Q8" s="28"/>
      <c r="R8" s="33"/>
      <c r="S8" s="28"/>
      <c r="T8" s="28"/>
      <c r="U8" s="34"/>
      <c r="V8" s="28"/>
      <c r="W8" s="28"/>
      <c r="X8" s="68"/>
      <c r="Y8" s="73"/>
      <c r="Z8" s="63"/>
      <c r="AA8" s="54"/>
      <c r="AB8" s="62"/>
    </row>
    <row r="9" spans="1:28" ht="13.5" x14ac:dyDescent="0.25">
      <c r="A9" s="31">
        <v>6</v>
      </c>
      <c r="B9" s="32">
        <v>1</v>
      </c>
      <c r="C9" s="33">
        <v>9500</v>
      </c>
      <c r="D9" s="27">
        <f t="shared" si="0"/>
        <v>8385.5591843940329</v>
      </c>
      <c r="E9" s="28">
        <f>C9*AB9</f>
        <v>209294.5</v>
      </c>
      <c r="F9" s="33">
        <v>2404</v>
      </c>
      <c r="G9" s="28">
        <f>IF(F9=0,"",F9/Z9)</f>
        <v>2121.9878188719217</v>
      </c>
      <c r="H9" s="28">
        <f t="shared" si="2"/>
        <v>52962.523999999998</v>
      </c>
      <c r="I9" s="33">
        <v>2509</v>
      </c>
      <c r="J9" s="28">
        <f t="shared" si="3"/>
        <v>2214.6703151204874</v>
      </c>
      <c r="K9" s="28">
        <f t="shared" si="4"/>
        <v>55275.778999999995</v>
      </c>
      <c r="L9" s="33">
        <v>2584</v>
      </c>
      <c r="M9" s="28">
        <f t="shared" si="5"/>
        <v>2280.8720981551769</v>
      </c>
      <c r="N9" s="28">
        <f t="shared" si="6"/>
        <v>56928.103999999999</v>
      </c>
      <c r="O9" s="34">
        <v>15440</v>
      </c>
      <c r="P9" s="28">
        <f t="shared" si="1"/>
        <v>13628.740400741459</v>
      </c>
      <c r="Q9" s="28">
        <f>O9*AB9</f>
        <v>340158.63999999996</v>
      </c>
      <c r="R9" s="33">
        <v>1924</v>
      </c>
      <c r="S9" s="28">
        <f>IF(R9=0,"",R9/Z9)</f>
        <v>1698.2964074499073</v>
      </c>
      <c r="T9" s="28">
        <f>R9*AB9</f>
        <v>42387.644</v>
      </c>
      <c r="U9" s="34">
        <v>31700</v>
      </c>
      <c r="V9" s="28">
        <f>IF(U9=0,"",U9/Z9)</f>
        <v>27981.286962662194</v>
      </c>
      <c r="W9" s="28">
        <f>U9*AB9</f>
        <v>698382.7</v>
      </c>
      <c r="X9" s="68">
        <v>1.1294999999999999</v>
      </c>
      <c r="Y9" s="73">
        <v>1.1298999999999999</v>
      </c>
      <c r="Z9" s="53">
        <v>1.1329</v>
      </c>
      <c r="AA9" s="54">
        <v>24.96</v>
      </c>
      <c r="AB9" s="62">
        <v>22.030999999999999</v>
      </c>
    </row>
    <row r="10" spans="1:28" ht="13.5" x14ac:dyDescent="0.25">
      <c r="A10" s="31">
        <v>7</v>
      </c>
      <c r="B10" s="32">
        <v>1</v>
      </c>
      <c r="C10" s="33">
        <v>9486</v>
      </c>
      <c r="D10" s="27">
        <f t="shared" si="0"/>
        <v>8351.8225039619665</v>
      </c>
      <c r="E10" s="28">
        <f>C10*AB10</f>
        <v>208141.81200000001</v>
      </c>
      <c r="F10" s="33">
        <v>2363.5</v>
      </c>
      <c r="G10" s="28">
        <f>IF(F10=0,"",F10/Z10)</f>
        <v>2080.9121324176795</v>
      </c>
      <c r="H10" s="28">
        <f t="shared" si="2"/>
        <v>51859.917000000001</v>
      </c>
      <c r="I10" s="33">
        <v>2509</v>
      </c>
      <c r="J10" s="28">
        <f t="shared" si="3"/>
        <v>2209.0156717731998</v>
      </c>
      <c r="K10" s="28">
        <f t="shared" si="4"/>
        <v>55052.478000000003</v>
      </c>
      <c r="L10" s="33">
        <v>2583.5</v>
      </c>
      <c r="M10" s="28">
        <f t="shared" si="5"/>
        <v>2274.6082056700125</v>
      </c>
      <c r="N10" s="28">
        <f t="shared" si="6"/>
        <v>56687.156999999999</v>
      </c>
      <c r="O10" s="34">
        <v>15355</v>
      </c>
      <c r="P10" s="28">
        <f t="shared" si="1"/>
        <v>13519.105476316254</v>
      </c>
      <c r="Q10" s="28">
        <f>O10*AB10</f>
        <v>336919.41</v>
      </c>
      <c r="R10" s="33">
        <v>1912.5</v>
      </c>
      <c r="S10" s="28">
        <f>IF(R10=0,"",R10/Z10)</f>
        <v>1683.8351822503962</v>
      </c>
      <c r="T10" s="28">
        <f>R10*AB10</f>
        <v>41964.074999999997</v>
      </c>
      <c r="U10" s="34">
        <v>31350</v>
      </c>
      <c r="V10" s="28">
        <f>IF(U10=0,"",U10/Z10)</f>
        <v>27601.690438457477</v>
      </c>
      <c r="W10" s="28">
        <f>U10*AB10</f>
        <v>687881.7</v>
      </c>
      <c r="X10" s="68">
        <v>1.133</v>
      </c>
      <c r="Y10" s="74">
        <v>1.133</v>
      </c>
      <c r="Z10" s="53">
        <v>1.1357999999999999</v>
      </c>
      <c r="AA10" s="54">
        <v>24.93</v>
      </c>
      <c r="AB10" s="62">
        <v>21.942</v>
      </c>
    </row>
    <row r="11" spans="1:28" ht="13.5" x14ac:dyDescent="0.25">
      <c r="A11" s="31">
        <v>8</v>
      </c>
      <c r="B11" s="64">
        <v>1</v>
      </c>
      <c r="C11" s="33">
        <v>9413</v>
      </c>
      <c r="D11" s="27">
        <f>IF(C11=0,"",C11/Z11)</f>
        <v>8333.0382436260625</v>
      </c>
      <c r="E11" s="28">
        <f>C11*AB11</f>
        <v>206540.046</v>
      </c>
      <c r="F11" s="33">
        <v>2363.5</v>
      </c>
      <c r="G11" s="28">
        <f>IF(F11=0,"",F11/Z11)</f>
        <v>2092.3335694050993</v>
      </c>
      <c r="H11" s="28">
        <f>F11*AB11</f>
        <v>51859.917000000001</v>
      </c>
      <c r="I11" s="33">
        <v>2509</v>
      </c>
      <c r="J11" s="28">
        <f>IF(I11=0,"",I11/Z11)</f>
        <v>2221.1402266288951</v>
      </c>
      <c r="K11" s="28">
        <f>I11*AB11</f>
        <v>55052.478000000003</v>
      </c>
      <c r="L11" s="33">
        <v>2562</v>
      </c>
      <c r="M11" s="28">
        <f>IF(L11=0,"",L11/Z11)</f>
        <v>2268.059490084986</v>
      </c>
      <c r="N11" s="28">
        <f>L11*AB11</f>
        <v>56215.404000000002</v>
      </c>
      <c r="O11" s="34">
        <v>15375</v>
      </c>
      <c r="P11" s="28">
        <f>IF(O11=0,"",O11/Z11)</f>
        <v>13611.012747875355</v>
      </c>
      <c r="Q11" s="28">
        <f>O11*AB11</f>
        <v>337358.25</v>
      </c>
      <c r="R11" s="33">
        <v>1925</v>
      </c>
      <c r="S11" s="28">
        <f>IF(R11=0,"",R11/Z11)</f>
        <v>1704.1430594900851</v>
      </c>
      <c r="T11" s="28">
        <f>R11*AB11</f>
        <v>42238.35</v>
      </c>
      <c r="U11" s="34">
        <v>31900</v>
      </c>
      <c r="V11" s="28">
        <f>IF(U11=0,"",U11/Z11)</f>
        <v>28240.084985835696</v>
      </c>
      <c r="W11" s="28">
        <f>U11*AB11</f>
        <v>699949.8</v>
      </c>
      <c r="X11" s="68">
        <v>1.1267</v>
      </c>
      <c r="Y11" s="72">
        <v>1.1265000000000001</v>
      </c>
      <c r="Z11" s="53">
        <v>1.1295999999999999</v>
      </c>
      <c r="AA11" s="54">
        <v>24.93</v>
      </c>
      <c r="AB11" s="62">
        <v>21.942</v>
      </c>
    </row>
    <row r="12" spans="1:28" ht="13.5" x14ac:dyDescent="0.25">
      <c r="A12" s="31">
        <v>9</v>
      </c>
      <c r="B12" s="32">
        <v>1</v>
      </c>
      <c r="C12" s="33">
        <v>9485.5</v>
      </c>
      <c r="D12" s="27">
        <f t="shared" si="0"/>
        <v>8427.8098622834295</v>
      </c>
      <c r="E12" s="28">
        <f t="shared" ref="E12:E22" si="7">C12*AB12</f>
        <v>210217.65099999998</v>
      </c>
      <c r="F12" s="33">
        <v>2401</v>
      </c>
      <c r="G12" s="28">
        <f t="shared" ref="G12:G22" si="8">IF(F12=0,"",F12/Z12)</f>
        <v>2133.2741003998226</v>
      </c>
      <c r="H12" s="28">
        <f t="shared" ref="H12:H22" si="9">F12*AB12</f>
        <v>53210.962</v>
      </c>
      <c r="I12" s="33">
        <v>2509</v>
      </c>
      <c r="J12" s="28">
        <f t="shared" si="3"/>
        <v>2229.2314526876944</v>
      </c>
      <c r="K12" s="28">
        <f t="shared" ref="K12:K22" si="10">I12*AB12</f>
        <v>55604.457999999999</v>
      </c>
      <c r="L12" s="33">
        <v>2622</v>
      </c>
      <c r="M12" s="28">
        <f t="shared" ref="M12:M22" si="11">IF(L12=0,"",L12/Z12)</f>
        <v>2329.6312749888939</v>
      </c>
      <c r="N12" s="28">
        <f t="shared" ref="N12:N22" si="12">L12*AB12</f>
        <v>58108.763999999996</v>
      </c>
      <c r="O12" s="34">
        <v>15460</v>
      </c>
      <c r="P12" s="28">
        <f t="shared" ref="P12:P22" si="13">IF(O12=0,"",O12/Z12)</f>
        <v>13736.117281208353</v>
      </c>
      <c r="Q12" s="28">
        <f t="shared" ref="Q12:Q22" si="14">O12*AB12</f>
        <v>342624.51999999996</v>
      </c>
      <c r="R12" s="33">
        <v>1992</v>
      </c>
      <c r="S12" s="28">
        <f t="shared" ref="S12:S22" si="15">IF(R12=0,"",R12/Z12)</f>
        <v>1769.8800533096403</v>
      </c>
      <c r="T12" s="28">
        <f t="shared" ref="T12:T22" si="16">R12*AB12</f>
        <v>44146.703999999998</v>
      </c>
      <c r="U12" s="34">
        <v>31745</v>
      </c>
      <c r="V12" s="28">
        <f t="shared" ref="V12:V22" si="17">IF(U12=0,"",U12/Z12)</f>
        <v>28205.242114615728</v>
      </c>
      <c r="W12" s="28">
        <f t="shared" ref="W12:W22" si="18">U12*AB12</f>
        <v>703532.69</v>
      </c>
      <c r="X12" s="68">
        <v>1.1222000000000001</v>
      </c>
      <c r="Y12" s="73">
        <v>1.1223000000000001</v>
      </c>
      <c r="Z12" s="53">
        <v>1.1254999999999999</v>
      </c>
      <c r="AA12" s="54">
        <v>24.945</v>
      </c>
      <c r="AB12" s="62">
        <v>22.161999999999999</v>
      </c>
    </row>
    <row r="13" spans="1:28" ht="13.5" x14ac:dyDescent="0.25">
      <c r="A13" s="31">
        <v>10</v>
      </c>
      <c r="B13" s="32"/>
      <c r="C13" s="33"/>
      <c r="D13" s="27" t="str">
        <f t="shared" si="0"/>
        <v/>
      </c>
      <c r="E13" s="28"/>
      <c r="F13" s="33"/>
      <c r="G13" s="28"/>
      <c r="H13" s="28"/>
      <c r="I13" s="33"/>
      <c r="J13" s="28" t="str">
        <f t="shared" si="3"/>
        <v/>
      </c>
      <c r="K13" s="28"/>
      <c r="L13" s="33"/>
      <c r="M13" s="28"/>
      <c r="N13" s="28"/>
      <c r="O13" s="34"/>
      <c r="P13" s="28"/>
      <c r="Q13" s="28"/>
      <c r="R13" s="33"/>
      <c r="S13" s="28"/>
      <c r="T13" s="28"/>
      <c r="U13" s="34"/>
      <c r="V13" s="28"/>
      <c r="W13" s="28"/>
      <c r="X13" s="69"/>
      <c r="Y13" s="73"/>
      <c r="Z13" s="53"/>
      <c r="AA13" s="54"/>
      <c r="AB13" s="62"/>
    </row>
    <row r="14" spans="1:28" ht="13.5" x14ac:dyDescent="0.25">
      <c r="A14" s="31">
        <v>11</v>
      </c>
      <c r="B14" s="32"/>
      <c r="C14" s="33"/>
      <c r="D14" s="27" t="str">
        <f t="shared" si="0"/>
        <v/>
      </c>
      <c r="E14" s="28"/>
      <c r="F14" s="33"/>
      <c r="G14" s="28"/>
      <c r="H14" s="28"/>
      <c r="I14" s="33"/>
      <c r="J14" s="28" t="str">
        <f t="shared" si="3"/>
        <v/>
      </c>
      <c r="K14" s="28"/>
      <c r="L14" s="33"/>
      <c r="M14" s="28"/>
      <c r="N14" s="28"/>
      <c r="O14" s="34"/>
      <c r="P14" s="28"/>
      <c r="Q14" s="28"/>
      <c r="R14" s="33"/>
      <c r="S14" s="28"/>
      <c r="T14" s="28"/>
      <c r="U14" s="34"/>
      <c r="V14" s="28"/>
      <c r="W14" s="28"/>
      <c r="X14" s="69"/>
      <c r="Y14" s="72"/>
      <c r="Z14" s="53"/>
      <c r="AA14" s="54"/>
      <c r="AB14" s="62"/>
    </row>
    <row r="15" spans="1:28" ht="13.5" x14ac:dyDescent="0.25">
      <c r="A15" s="31">
        <v>12</v>
      </c>
      <c r="B15" s="32">
        <v>1</v>
      </c>
      <c r="C15" s="33">
        <v>9590</v>
      </c>
      <c r="D15" s="27">
        <f>IF(C15=0,"",C15/Z15)</f>
        <v>8630.3095752339814</v>
      </c>
      <c r="E15" s="28">
        <f t="shared" si="7"/>
        <v>215727.05000000002</v>
      </c>
      <c r="F15" s="33">
        <v>2468.5</v>
      </c>
      <c r="G15" s="28">
        <f t="shared" si="8"/>
        <v>2221.4722822174226</v>
      </c>
      <c r="H15" s="28">
        <f t="shared" si="9"/>
        <v>55528.907500000001</v>
      </c>
      <c r="I15" s="33">
        <v>2509</v>
      </c>
      <c r="J15" s="28">
        <f t="shared" si="3"/>
        <v>2257.9193664506838</v>
      </c>
      <c r="K15" s="28">
        <f t="shared" si="10"/>
        <v>56439.955000000002</v>
      </c>
      <c r="L15" s="33">
        <v>2686</v>
      </c>
      <c r="M15" s="28">
        <f t="shared" si="11"/>
        <v>2417.2066234701224</v>
      </c>
      <c r="N15" s="28">
        <f t="shared" si="12"/>
        <v>60421.57</v>
      </c>
      <c r="O15" s="34">
        <v>15485</v>
      </c>
      <c r="P15" s="28">
        <f t="shared" si="13"/>
        <v>13935.385169186466</v>
      </c>
      <c r="Q15" s="28">
        <f t="shared" si="14"/>
        <v>348335.07500000001</v>
      </c>
      <c r="R15" s="33">
        <v>1998.5</v>
      </c>
      <c r="S15" s="28">
        <f t="shared" si="15"/>
        <v>1798.5061195104392</v>
      </c>
      <c r="T15" s="28">
        <f t="shared" si="16"/>
        <v>44956.2575</v>
      </c>
      <c r="U15" s="34">
        <v>32605</v>
      </c>
      <c r="V15" s="28">
        <f t="shared" si="17"/>
        <v>29342.152627789779</v>
      </c>
      <c r="W15" s="28">
        <f t="shared" si="18"/>
        <v>733449.47499999998</v>
      </c>
      <c r="X15" s="68">
        <v>1.1075999999999999</v>
      </c>
      <c r="Y15" s="73">
        <v>1.1082000000000001</v>
      </c>
      <c r="Z15" s="53">
        <v>1.1112</v>
      </c>
      <c r="AA15" s="54">
        <v>24.98</v>
      </c>
      <c r="AB15" s="62">
        <v>22.495000000000001</v>
      </c>
    </row>
    <row r="16" spans="1:28" ht="13.5" x14ac:dyDescent="0.25">
      <c r="A16" s="31">
        <v>13</v>
      </c>
      <c r="B16" s="32">
        <v>1</v>
      </c>
      <c r="C16" s="33">
        <v>9534</v>
      </c>
      <c r="D16" s="27">
        <f t="shared" si="0"/>
        <v>8583.7759971189334</v>
      </c>
      <c r="E16" s="28">
        <f t="shared" si="7"/>
        <v>214047.834</v>
      </c>
      <c r="F16" s="33">
        <v>2470</v>
      </c>
      <c r="G16" s="28">
        <f t="shared" si="8"/>
        <v>2223.8228144413433</v>
      </c>
      <c r="H16" s="28">
        <f t="shared" si="9"/>
        <v>55453.97</v>
      </c>
      <c r="I16" s="33">
        <v>2509</v>
      </c>
      <c r="J16" s="28">
        <f t="shared" si="3"/>
        <v>2258.935806248312</v>
      </c>
      <c r="K16" s="28">
        <f t="shared" si="10"/>
        <v>56329.559000000001</v>
      </c>
      <c r="L16" s="33">
        <v>2638.5</v>
      </c>
      <c r="M16" s="28">
        <f t="shared" si="11"/>
        <v>2375.5289457099125</v>
      </c>
      <c r="N16" s="28">
        <f t="shared" si="12"/>
        <v>59236.963499999998</v>
      </c>
      <c r="O16" s="34">
        <v>15475</v>
      </c>
      <c r="P16" s="28">
        <f t="shared" si="13"/>
        <v>13932.655082380481</v>
      </c>
      <c r="Q16" s="28">
        <f t="shared" si="14"/>
        <v>347429.22500000003</v>
      </c>
      <c r="R16" s="33">
        <v>1987</v>
      </c>
      <c r="S16" s="28">
        <f t="shared" si="15"/>
        <v>1788.9619159088863</v>
      </c>
      <c r="T16" s="28">
        <f t="shared" si="16"/>
        <v>44610.137000000002</v>
      </c>
      <c r="U16" s="34">
        <v>32620</v>
      </c>
      <c r="V16" s="28">
        <f t="shared" si="17"/>
        <v>29368.866480597822</v>
      </c>
      <c r="W16" s="28">
        <f t="shared" si="18"/>
        <v>732351.62</v>
      </c>
      <c r="X16" s="68">
        <v>1.1082000000000001</v>
      </c>
      <c r="Y16" s="72">
        <v>1.10765</v>
      </c>
      <c r="Z16" s="53">
        <v>1.1107</v>
      </c>
      <c r="AA16" s="54">
        <v>24.945</v>
      </c>
      <c r="AB16" s="62">
        <v>22.451000000000001</v>
      </c>
    </row>
    <row r="17" spans="1:28" ht="13.5" x14ac:dyDescent="0.25">
      <c r="A17" s="31">
        <v>14</v>
      </c>
      <c r="B17" s="32">
        <v>1</v>
      </c>
      <c r="C17" s="33">
        <v>9649.5</v>
      </c>
      <c r="D17" s="27">
        <f t="shared" si="0"/>
        <v>8601.8006774826172</v>
      </c>
      <c r="E17" s="28">
        <f t="shared" si="7"/>
        <v>214518.03450000001</v>
      </c>
      <c r="F17" s="33">
        <v>2530</v>
      </c>
      <c r="G17" s="28">
        <f t="shared" si="8"/>
        <v>2255.3039757532538</v>
      </c>
      <c r="H17" s="28">
        <f t="shared" si="9"/>
        <v>56244.430000000008</v>
      </c>
      <c r="I17" s="33">
        <v>2509</v>
      </c>
      <c r="J17" s="28">
        <f t="shared" si="3"/>
        <v>2236.5840613300056</v>
      </c>
      <c r="K17" s="28">
        <f t="shared" si="10"/>
        <v>55777.579000000005</v>
      </c>
      <c r="L17" s="33">
        <v>2738</v>
      </c>
      <c r="M17" s="28">
        <f t="shared" si="11"/>
        <v>2440.7202709930471</v>
      </c>
      <c r="N17" s="28">
        <f t="shared" si="12"/>
        <v>60868.478000000003</v>
      </c>
      <c r="O17" s="34">
        <v>15725</v>
      </c>
      <c r="P17" s="28">
        <f t="shared" si="13"/>
        <v>14017.650205027636</v>
      </c>
      <c r="Q17" s="28">
        <f t="shared" si="14"/>
        <v>349582.47500000003</v>
      </c>
      <c r="R17" s="33">
        <v>1994</v>
      </c>
      <c r="S17" s="28">
        <f t="shared" si="15"/>
        <v>1777.5004457122484</v>
      </c>
      <c r="T17" s="28">
        <f t="shared" si="16"/>
        <v>44328.614000000001</v>
      </c>
      <c r="U17" s="34">
        <v>33025</v>
      </c>
      <c r="V17" s="28">
        <f t="shared" si="17"/>
        <v>29439.293991798899</v>
      </c>
      <c r="W17" s="28">
        <f t="shared" si="18"/>
        <v>734178.77500000002</v>
      </c>
      <c r="X17" s="68">
        <v>1.1184000000000001</v>
      </c>
      <c r="Y17" s="73">
        <v>1.1186</v>
      </c>
      <c r="Z17" s="53">
        <v>1.1217999999999999</v>
      </c>
      <c r="AA17" s="54">
        <v>24.925000000000001</v>
      </c>
      <c r="AB17" s="62">
        <v>22.231000000000002</v>
      </c>
    </row>
    <row r="18" spans="1:28" ht="13.5" x14ac:dyDescent="0.25">
      <c r="A18" s="31">
        <v>15</v>
      </c>
      <c r="B18" s="32">
        <v>1</v>
      </c>
      <c r="C18" s="33">
        <v>9537.5</v>
      </c>
      <c r="D18" s="27">
        <f t="shared" si="0"/>
        <v>8528.5701511222378</v>
      </c>
      <c r="E18" s="28">
        <f t="shared" si="7"/>
        <v>212485.96249999999</v>
      </c>
      <c r="F18" s="33">
        <v>2480.5</v>
      </c>
      <c r="G18" s="28">
        <f t="shared" si="8"/>
        <v>2218.0989001162479</v>
      </c>
      <c r="H18" s="28">
        <f t="shared" si="9"/>
        <v>55263.059500000003</v>
      </c>
      <c r="I18" s="33">
        <v>2509</v>
      </c>
      <c r="J18" s="28">
        <f t="shared" si="3"/>
        <v>2243.5840114459447</v>
      </c>
      <c r="K18" s="28">
        <f t="shared" si="10"/>
        <v>55898.010999999999</v>
      </c>
      <c r="L18" s="33">
        <v>2691</v>
      </c>
      <c r="M18" s="28">
        <f t="shared" si="11"/>
        <v>2406.331038182956</v>
      </c>
      <c r="N18" s="28">
        <f t="shared" si="12"/>
        <v>59952.788999999997</v>
      </c>
      <c r="O18" s="34">
        <v>15475</v>
      </c>
      <c r="P18" s="28">
        <f t="shared" si="13"/>
        <v>13837.968344809084</v>
      </c>
      <c r="Q18" s="28">
        <f t="shared" si="14"/>
        <v>344767.52500000002</v>
      </c>
      <c r="R18" s="33">
        <v>1977</v>
      </c>
      <c r="S18" s="28">
        <f t="shared" si="15"/>
        <v>1767.8619332916032</v>
      </c>
      <c r="T18" s="28">
        <f t="shared" si="16"/>
        <v>44045.582999999999</v>
      </c>
      <c r="U18" s="34">
        <v>32950</v>
      </c>
      <c r="V18" s="28">
        <f t="shared" si="17"/>
        <v>29464.365554860055</v>
      </c>
      <c r="W18" s="28">
        <f t="shared" si="18"/>
        <v>734093.05</v>
      </c>
      <c r="X18" s="68">
        <v>1.1154999999999999</v>
      </c>
      <c r="Y18" s="72">
        <v>1.1154500000000001</v>
      </c>
      <c r="Z18" s="53">
        <v>1.1183000000000001</v>
      </c>
      <c r="AA18" s="54">
        <v>24.925000000000001</v>
      </c>
      <c r="AB18" s="62">
        <v>22.279</v>
      </c>
    </row>
    <row r="19" spans="1:28" ht="13.5" x14ac:dyDescent="0.25">
      <c r="A19" s="31">
        <v>16</v>
      </c>
      <c r="B19" s="32">
        <v>1</v>
      </c>
      <c r="C19" s="33">
        <v>9534</v>
      </c>
      <c r="D19" s="27">
        <f t="shared" si="0"/>
        <v>8516.3019205002238</v>
      </c>
      <c r="E19" s="28">
        <f t="shared" si="7"/>
        <v>212360.31600000002</v>
      </c>
      <c r="F19" s="33">
        <v>2473.5</v>
      </c>
      <c r="G19" s="28">
        <f t="shared" si="8"/>
        <v>2209.4685127288972</v>
      </c>
      <c r="H19" s="28">
        <f t="shared" si="9"/>
        <v>55094.739000000001</v>
      </c>
      <c r="I19" s="33">
        <v>2509</v>
      </c>
      <c r="J19" s="28">
        <f t="shared" si="3"/>
        <v>2241.1790978115232</v>
      </c>
      <c r="K19" s="28">
        <f t="shared" si="10"/>
        <v>55885.466</v>
      </c>
      <c r="L19" s="33">
        <v>2681</v>
      </c>
      <c r="M19" s="28">
        <f t="shared" si="11"/>
        <v>2394.8191156766416</v>
      </c>
      <c r="N19" s="28">
        <f t="shared" si="12"/>
        <v>59716.594000000005</v>
      </c>
      <c r="O19" s="34">
        <v>15435</v>
      </c>
      <c r="P19" s="28">
        <f t="shared" si="13"/>
        <v>13787.405091558732</v>
      </c>
      <c r="Q19" s="28">
        <f t="shared" si="14"/>
        <v>343799.19</v>
      </c>
      <c r="R19" s="33">
        <v>1995</v>
      </c>
      <c r="S19" s="28">
        <f t="shared" si="15"/>
        <v>1782.0455560518089</v>
      </c>
      <c r="T19" s="28">
        <f t="shared" si="16"/>
        <v>44436.630000000005</v>
      </c>
      <c r="U19" s="34">
        <v>32835</v>
      </c>
      <c r="V19" s="28">
        <f t="shared" si="17"/>
        <v>29330.05806163466</v>
      </c>
      <c r="W19" s="28">
        <f t="shared" si="18"/>
        <v>731366.79</v>
      </c>
      <c r="X19" s="68">
        <v>1.1164000000000001</v>
      </c>
      <c r="Y19" s="74">
        <v>1.1163000000000001</v>
      </c>
      <c r="Z19" s="53">
        <v>1.1194999999999999</v>
      </c>
      <c r="AA19" s="54">
        <v>24.93</v>
      </c>
      <c r="AB19" s="62">
        <v>22.274000000000001</v>
      </c>
    </row>
    <row r="20" spans="1:28" ht="13.5" x14ac:dyDescent="0.25">
      <c r="A20" s="31">
        <v>17</v>
      </c>
      <c r="B20" s="32"/>
      <c r="C20" s="33"/>
      <c r="D20" s="27"/>
      <c r="E20" s="28"/>
      <c r="F20" s="33"/>
      <c r="G20" s="28"/>
      <c r="H20" s="28"/>
      <c r="I20" s="33"/>
      <c r="J20" s="28"/>
      <c r="K20" s="28"/>
      <c r="L20" s="33"/>
      <c r="M20" s="28"/>
      <c r="N20" s="28"/>
      <c r="O20" s="34"/>
      <c r="P20" s="28"/>
      <c r="Q20" s="28"/>
      <c r="R20" s="33"/>
      <c r="S20" s="28"/>
      <c r="T20" s="28"/>
      <c r="U20" s="34"/>
      <c r="V20" s="28"/>
      <c r="W20" s="28"/>
      <c r="X20" s="69"/>
      <c r="Y20" s="72"/>
      <c r="Z20" s="53"/>
      <c r="AA20" s="54"/>
      <c r="AB20" s="62"/>
    </row>
    <row r="21" spans="1:28" ht="13.5" x14ac:dyDescent="0.25">
      <c r="A21" s="31">
        <v>18</v>
      </c>
      <c r="B21" s="32"/>
      <c r="C21" s="33"/>
      <c r="D21" s="27"/>
      <c r="E21" s="28"/>
      <c r="F21" s="33"/>
      <c r="G21" s="28"/>
      <c r="H21" s="28"/>
      <c r="I21" s="33"/>
      <c r="J21" s="28"/>
      <c r="K21" s="28"/>
      <c r="L21" s="33"/>
      <c r="M21" s="28"/>
      <c r="N21" s="28"/>
      <c r="O21" s="34"/>
      <c r="P21" s="28"/>
      <c r="Q21" s="28"/>
      <c r="R21" s="33"/>
      <c r="S21" s="28"/>
      <c r="T21" s="28"/>
      <c r="U21" s="34"/>
      <c r="V21" s="28"/>
      <c r="W21" s="28"/>
      <c r="X21" s="69"/>
      <c r="Y21" s="73"/>
      <c r="Z21" s="53"/>
      <c r="AA21" s="54"/>
      <c r="AB21" s="62"/>
    </row>
    <row r="22" spans="1:28" ht="13.5" x14ac:dyDescent="0.25">
      <c r="A22" s="31">
        <v>19</v>
      </c>
      <c r="B22" s="32">
        <v>1</v>
      </c>
      <c r="C22" s="33">
        <v>9545</v>
      </c>
      <c r="D22" s="27">
        <f t="shared" si="0"/>
        <v>8467.1338596646856</v>
      </c>
      <c r="E22" s="28">
        <f t="shared" si="7"/>
        <v>211020.86000000002</v>
      </c>
      <c r="F22" s="33">
        <v>2450.5</v>
      </c>
      <c r="G22" s="28">
        <f t="shared" si="8"/>
        <v>2173.7780537567642</v>
      </c>
      <c r="H22" s="28">
        <f t="shared" si="9"/>
        <v>54175.654000000002</v>
      </c>
      <c r="I22" s="33">
        <v>2509</v>
      </c>
      <c r="J22" s="28">
        <f t="shared" si="3"/>
        <v>2225.671959549366</v>
      </c>
      <c r="K22" s="28">
        <f t="shared" si="10"/>
        <v>55468.972000000002</v>
      </c>
      <c r="L22" s="33">
        <v>2658.5</v>
      </c>
      <c r="M22" s="28">
        <f t="shared" si="11"/>
        <v>2358.2897187971257</v>
      </c>
      <c r="N22" s="28">
        <f t="shared" si="12"/>
        <v>58774.118000000002</v>
      </c>
      <c r="O22" s="34">
        <v>15310</v>
      </c>
      <c r="P22" s="28">
        <f t="shared" si="13"/>
        <v>13581.123037345871</v>
      </c>
      <c r="Q22" s="28">
        <f t="shared" si="14"/>
        <v>338473.48</v>
      </c>
      <c r="R22" s="33">
        <v>1970.5</v>
      </c>
      <c r="S22" s="28">
        <f t="shared" si="15"/>
        <v>1747.9819036636211</v>
      </c>
      <c r="T22" s="28">
        <f t="shared" si="16"/>
        <v>43563.813999999998</v>
      </c>
      <c r="U22" s="34">
        <v>32950</v>
      </c>
      <c r="V22" s="28">
        <f t="shared" si="17"/>
        <v>29229.131553268875</v>
      </c>
      <c r="W22" s="28">
        <f t="shared" si="18"/>
        <v>728458.6</v>
      </c>
      <c r="X22" s="68">
        <v>1.1232</v>
      </c>
      <c r="Y22" s="73">
        <v>1.1240000000000001</v>
      </c>
      <c r="Z22" s="53">
        <v>1.1273</v>
      </c>
      <c r="AA22" s="54">
        <v>24.905000000000001</v>
      </c>
      <c r="AB22" s="62">
        <v>22.108000000000001</v>
      </c>
    </row>
    <row r="23" spans="1:28" ht="13.5" x14ac:dyDescent="0.25">
      <c r="A23" s="31">
        <v>20</v>
      </c>
      <c r="B23" s="32">
        <v>1</v>
      </c>
      <c r="C23" s="33">
        <v>9530</v>
      </c>
      <c r="D23" s="27">
        <f>IF(C23=0,"",C23/Z23)</f>
        <v>8474.1241330250759</v>
      </c>
      <c r="E23" s="28">
        <f>C23*AB23</f>
        <v>211327.75</v>
      </c>
      <c r="F23" s="33">
        <v>2458.5</v>
      </c>
      <c r="G23" s="28">
        <f>IF(F23=0,"",F23/Z23)</f>
        <v>2186.1106171083052</v>
      </c>
      <c r="H23" s="28">
        <f>F23*AB23</f>
        <v>54517.237500000003</v>
      </c>
      <c r="I23" s="33">
        <v>2509</v>
      </c>
      <c r="J23" s="28">
        <f>IF(I23=0,"",I23/Z23)</f>
        <v>2231.0154721678819</v>
      </c>
      <c r="K23" s="28">
        <f>I23*AB23</f>
        <v>55637.075000000004</v>
      </c>
      <c r="L23" s="33">
        <v>2666</v>
      </c>
      <c r="M23" s="28">
        <f>IF(L23=0,"",L23/Z23)</f>
        <v>2370.6206651253779</v>
      </c>
      <c r="N23" s="28">
        <f>L23*AB23</f>
        <v>59118.55</v>
      </c>
      <c r="O23" s="34">
        <v>15350</v>
      </c>
      <c r="P23" s="28">
        <f>IF(O23=0,"",O23/Z23)</f>
        <v>13649.297528009958</v>
      </c>
      <c r="Q23" s="28">
        <f>O23*AB23</f>
        <v>340386.25</v>
      </c>
      <c r="R23" s="33">
        <v>1957</v>
      </c>
      <c r="S23" s="28">
        <f>IF(R23=0,"",R23/Z23)</f>
        <v>1740.174284189934</v>
      </c>
      <c r="T23" s="28">
        <f>R23*AB23</f>
        <v>43396.474999999999</v>
      </c>
      <c r="U23" s="34">
        <v>32885</v>
      </c>
      <c r="V23" s="28">
        <f>IF(U23=0,"",U23/Z23)</f>
        <v>29241.508091765962</v>
      </c>
      <c r="W23" s="28">
        <f>U23*AB23</f>
        <v>729224.875</v>
      </c>
      <c r="X23" s="68">
        <v>1.1211</v>
      </c>
      <c r="Y23" s="72">
        <v>1.12155</v>
      </c>
      <c r="Z23" s="53">
        <v>1.1246</v>
      </c>
      <c r="AA23" s="54">
        <v>24.92</v>
      </c>
      <c r="AB23" s="62">
        <v>22.175000000000001</v>
      </c>
    </row>
    <row r="24" spans="1:28" ht="13.5" x14ac:dyDescent="0.25">
      <c r="A24" s="31">
        <v>21</v>
      </c>
      <c r="B24" s="32">
        <v>1</v>
      </c>
      <c r="C24" s="33">
        <v>9532.5</v>
      </c>
      <c r="D24" s="27">
        <f>IF(C24=0,"",C24/Z24)</f>
        <v>8417.9618509360644</v>
      </c>
      <c r="E24" s="28">
        <f>C24*AB24</f>
        <v>209400.42749999999</v>
      </c>
      <c r="F24" s="33">
        <v>2460.5</v>
      </c>
      <c r="G24" s="28">
        <f>IF(F24=0,"",F24/Z24)</f>
        <v>2172.8187919463085</v>
      </c>
      <c r="H24" s="28">
        <f>F24*AB24</f>
        <v>54049.803499999995</v>
      </c>
      <c r="I24" s="33">
        <v>2509</v>
      </c>
      <c r="J24" s="28">
        <f>IF(I24=0,"",I24/Z24)</f>
        <v>2215.6481808548215</v>
      </c>
      <c r="K24" s="28">
        <f>I24*AB24</f>
        <v>55115.202999999994</v>
      </c>
      <c r="L24" s="33">
        <v>2680.5</v>
      </c>
      <c r="M24" s="28">
        <f>IF(L24=0,"",L24/Z24)</f>
        <v>2367.0964323560579</v>
      </c>
      <c r="N24" s="28">
        <f>L24*AB24</f>
        <v>58882.5435</v>
      </c>
      <c r="O24" s="34">
        <v>15330</v>
      </c>
      <c r="P24" s="28">
        <f>IF(O24=0,"",O24/Z24)</f>
        <v>13537.619215824796</v>
      </c>
      <c r="Q24" s="28">
        <f>O24*AB24</f>
        <v>336754.11</v>
      </c>
      <c r="R24" s="33">
        <v>1944.5</v>
      </c>
      <c r="S24" s="28">
        <f>IF(R24=0,"",R24/Z24)</f>
        <v>1717.1494171670786</v>
      </c>
      <c r="T24" s="28">
        <f>R24*AB24</f>
        <v>42714.8315</v>
      </c>
      <c r="U24" s="34">
        <v>33025</v>
      </c>
      <c r="V24" s="28">
        <f>IF(U24=0,"",U24/Z24)</f>
        <v>29163.723066054397</v>
      </c>
      <c r="W24" s="28">
        <f>U24*AB24</f>
        <v>725460.17499999993</v>
      </c>
      <c r="X24" s="68">
        <v>1.1291</v>
      </c>
      <c r="Y24" s="73">
        <v>1.1292</v>
      </c>
      <c r="Z24" s="53">
        <v>1.1324000000000001</v>
      </c>
      <c r="AA24" s="54">
        <v>24.87</v>
      </c>
      <c r="AB24" s="62">
        <v>21.966999999999999</v>
      </c>
    </row>
    <row r="25" spans="1:28" ht="13.5" x14ac:dyDescent="0.25">
      <c r="A25" s="31">
        <v>22</v>
      </c>
      <c r="B25" s="32">
        <v>1</v>
      </c>
      <c r="C25" s="33">
        <v>9493</v>
      </c>
      <c r="D25" s="27">
        <f t="shared" ref="D25:D31" si="19">IF(C25=0,"",C25/Z25)</f>
        <v>8394.1993102838442</v>
      </c>
      <c r="E25" s="28">
        <f t="shared" ref="E25:E31" si="20">C25*AB25</f>
        <v>209263.69200000001</v>
      </c>
      <c r="F25" s="33">
        <v>2445.5</v>
      </c>
      <c r="G25" s="28">
        <f t="shared" ref="G25:G31" si="21">IF(F25=0,"",F25/Z25)</f>
        <v>2162.4369970819703</v>
      </c>
      <c r="H25" s="28">
        <f t="shared" ref="H25:H31" si="22">F25*AB25</f>
        <v>53908.601999999999</v>
      </c>
      <c r="I25" s="33">
        <v>2509</v>
      </c>
      <c r="J25" s="28">
        <f t="shared" ref="J25:J31" si="23">IF(I25=0,"",I25/Z25)</f>
        <v>2218.5869661331681</v>
      </c>
      <c r="K25" s="28">
        <f t="shared" ref="K25:K31" si="24">I25*AB25</f>
        <v>55308.396000000001</v>
      </c>
      <c r="L25" s="33">
        <v>2662</v>
      </c>
      <c r="M25" s="28">
        <f t="shared" ref="M25:M31" si="25">IF(L25=0,"",L25/Z25)</f>
        <v>2353.8774427447165</v>
      </c>
      <c r="N25" s="28">
        <f t="shared" ref="N25:N31" si="26">L25*AB25</f>
        <v>58681.128000000004</v>
      </c>
      <c r="O25" s="34">
        <v>15250</v>
      </c>
      <c r="P25" s="28">
        <f t="shared" ref="P25:P31" si="27">IF(O25=0,"",O25/Z25)</f>
        <v>13484.835087098771</v>
      </c>
      <c r="Q25" s="28">
        <f t="shared" ref="Q25:Q31" si="28">O25*AB25</f>
        <v>336171</v>
      </c>
      <c r="R25" s="33">
        <v>1928.5</v>
      </c>
      <c r="S25" s="28">
        <f t="shared" ref="S25:S31" si="29">IF(R25=0,"",R25/Z25)</f>
        <v>1705.2789813422937</v>
      </c>
      <c r="T25" s="28">
        <f t="shared" ref="T25:T31" si="30">R25*AB25</f>
        <v>42511.853999999999</v>
      </c>
      <c r="U25" s="34">
        <v>32400</v>
      </c>
      <c r="V25" s="28">
        <f t="shared" ref="V25:V31" si="31">IF(U25=0,"",U25/Z25)</f>
        <v>28649.747988327879</v>
      </c>
      <c r="W25" s="28">
        <f t="shared" ref="W25:W31" si="32">U25*AB25</f>
        <v>714225.6</v>
      </c>
      <c r="X25" s="68">
        <v>1.1278999999999999</v>
      </c>
      <c r="Y25" s="73">
        <v>1.1277999999999999</v>
      </c>
      <c r="Z25" s="53">
        <v>1.1309</v>
      </c>
      <c r="AA25" s="54">
        <v>24.94</v>
      </c>
      <c r="AB25" s="62">
        <v>22.044</v>
      </c>
    </row>
    <row r="26" spans="1:28" ht="13.5" x14ac:dyDescent="0.25">
      <c r="A26" s="31">
        <v>23</v>
      </c>
      <c r="B26" s="32">
        <v>1</v>
      </c>
      <c r="C26" s="33">
        <v>9595</v>
      </c>
      <c r="D26" s="27">
        <f t="shared" si="19"/>
        <v>8474.6511217099451</v>
      </c>
      <c r="E26" s="28">
        <f t="shared" si="20"/>
        <v>211358.65999999997</v>
      </c>
      <c r="F26" s="33">
        <v>2437</v>
      </c>
      <c r="G26" s="28">
        <f t="shared" si="21"/>
        <v>2152.44656421127</v>
      </c>
      <c r="H26" s="28">
        <f t="shared" si="22"/>
        <v>53682.235999999997</v>
      </c>
      <c r="I26" s="33">
        <v>2509</v>
      </c>
      <c r="J26" s="28">
        <f t="shared" si="23"/>
        <v>2216.0395689807451</v>
      </c>
      <c r="K26" s="28">
        <f t="shared" si="24"/>
        <v>55268.251999999993</v>
      </c>
      <c r="L26" s="33">
        <v>2651</v>
      </c>
      <c r="M26" s="28">
        <f t="shared" si="25"/>
        <v>2341.4591061649885</v>
      </c>
      <c r="N26" s="28">
        <f t="shared" si="26"/>
        <v>58396.227999999996</v>
      </c>
      <c r="O26" s="34">
        <v>15205</v>
      </c>
      <c r="P26" s="28">
        <f t="shared" si="27"/>
        <v>13429.606076664899</v>
      </c>
      <c r="Q26" s="28">
        <f t="shared" si="28"/>
        <v>334935.74</v>
      </c>
      <c r="R26" s="33">
        <v>1958</v>
      </c>
      <c r="S26" s="28">
        <f t="shared" si="29"/>
        <v>1729.376435258788</v>
      </c>
      <c r="T26" s="28">
        <f t="shared" si="30"/>
        <v>43130.824000000001</v>
      </c>
      <c r="U26" s="34">
        <v>32695</v>
      </c>
      <c r="V26" s="28">
        <f t="shared" si="31"/>
        <v>28877.406818583288</v>
      </c>
      <c r="W26" s="28">
        <f t="shared" si="32"/>
        <v>720205.46</v>
      </c>
      <c r="X26" s="68">
        <v>1.1271</v>
      </c>
      <c r="Y26" s="70">
        <v>1.1291500000000001</v>
      </c>
      <c r="Z26" s="53">
        <v>1.1322000000000001</v>
      </c>
      <c r="AA26" s="54">
        <v>24.91</v>
      </c>
      <c r="AB26" s="62">
        <v>22.027999999999999</v>
      </c>
    </row>
    <row r="27" spans="1:28" ht="13.5" x14ac:dyDescent="0.25">
      <c r="A27" s="31">
        <v>24</v>
      </c>
      <c r="B27" s="32"/>
      <c r="C27" s="33"/>
      <c r="D27" s="27"/>
      <c r="E27" s="28"/>
      <c r="F27" s="33"/>
      <c r="G27" s="28"/>
      <c r="H27" s="28"/>
      <c r="I27" s="33"/>
      <c r="J27" s="28"/>
      <c r="K27" s="28"/>
      <c r="L27" s="33"/>
      <c r="M27" s="28"/>
      <c r="N27" s="28"/>
      <c r="O27" s="34"/>
      <c r="P27" s="28"/>
      <c r="Q27" s="28"/>
      <c r="R27" s="33"/>
      <c r="S27" s="28"/>
      <c r="T27" s="28"/>
      <c r="U27" s="34"/>
      <c r="V27" s="28"/>
      <c r="W27" s="28"/>
      <c r="X27" s="68"/>
      <c r="Y27" s="30"/>
      <c r="Z27" s="53"/>
      <c r="AA27" s="54"/>
      <c r="AB27" s="62"/>
    </row>
    <row r="28" spans="1:28" ht="13.5" x14ac:dyDescent="0.25">
      <c r="A28" s="31">
        <v>25</v>
      </c>
      <c r="B28" s="32"/>
      <c r="C28" s="33"/>
      <c r="D28" s="27"/>
      <c r="E28" s="28"/>
      <c r="F28" s="33"/>
      <c r="G28" s="28"/>
      <c r="H28" s="28"/>
      <c r="I28" s="33"/>
      <c r="J28" s="28"/>
      <c r="K28" s="28"/>
      <c r="L28" s="33"/>
      <c r="M28" s="28"/>
      <c r="N28" s="28"/>
      <c r="O28" s="34"/>
      <c r="P28" s="28"/>
      <c r="Q28" s="28"/>
      <c r="R28" s="33"/>
      <c r="S28" s="28"/>
      <c r="T28" s="28"/>
      <c r="U28" s="34"/>
      <c r="V28" s="28"/>
      <c r="W28" s="28"/>
      <c r="X28" s="68"/>
      <c r="Y28" s="70"/>
      <c r="Z28" s="53"/>
      <c r="AA28" s="54"/>
      <c r="AB28" s="62"/>
    </row>
    <row r="29" spans="1:28" ht="13.5" x14ac:dyDescent="0.25">
      <c r="A29" s="31">
        <v>26</v>
      </c>
      <c r="B29" s="32">
        <v>0</v>
      </c>
      <c r="C29" s="33"/>
      <c r="D29" s="27"/>
      <c r="E29" s="28"/>
      <c r="F29" s="33"/>
      <c r="G29" s="28"/>
      <c r="H29" s="28"/>
      <c r="I29" s="33"/>
      <c r="J29" s="28"/>
      <c r="K29" s="28"/>
      <c r="L29" s="33"/>
      <c r="M29" s="28"/>
      <c r="N29" s="28"/>
      <c r="O29" s="34"/>
      <c r="P29" s="28"/>
      <c r="Q29" s="28"/>
      <c r="R29" s="33"/>
      <c r="S29" s="28"/>
      <c r="T29" s="28"/>
      <c r="U29" s="34"/>
      <c r="V29" s="28"/>
      <c r="W29" s="28"/>
      <c r="X29" s="68"/>
      <c r="Y29" s="30"/>
      <c r="Z29" s="53"/>
      <c r="AA29" s="54"/>
      <c r="AB29" s="62"/>
    </row>
    <row r="30" spans="1:28" ht="13.5" x14ac:dyDescent="0.25">
      <c r="A30" s="31">
        <v>27</v>
      </c>
      <c r="B30" s="32">
        <v>1</v>
      </c>
      <c r="C30" s="33">
        <v>9653</v>
      </c>
      <c r="D30" s="27">
        <f t="shared" si="19"/>
        <v>8503.3474277660316</v>
      </c>
      <c r="E30" s="28">
        <f t="shared" si="20"/>
        <v>211719.24900000001</v>
      </c>
      <c r="F30" s="33">
        <v>2470.5</v>
      </c>
      <c r="G30" s="28">
        <f t="shared" si="21"/>
        <v>2176.2684989429176</v>
      </c>
      <c r="H30" s="28">
        <f t="shared" si="22"/>
        <v>54185.476499999997</v>
      </c>
      <c r="I30" s="33">
        <v>2509</v>
      </c>
      <c r="J30" s="28">
        <f t="shared" si="23"/>
        <v>2210.183227625088</v>
      </c>
      <c r="K30" s="28">
        <f t="shared" si="24"/>
        <v>55029.896999999997</v>
      </c>
      <c r="L30" s="33">
        <v>2672</v>
      </c>
      <c r="M30" s="28">
        <f t="shared" si="25"/>
        <v>2353.7702607470051</v>
      </c>
      <c r="N30" s="28">
        <f t="shared" si="26"/>
        <v>58604.976000000002</v>
      </c>
      <c r="O30" s="34">
        <v>15275</v>
      </c>
      <c r="P30" s="28">
        <f t="shared" si="27"/>
        <v>13455.778717406625</v>
      </c>
      <c r="Q30" s="28">
        <f t="shared" si="28"/>
        <v>335026.57500000001</v>
      </c>
      <c r="R30" s="33">
        <v>1964</v>
      </c>
      <c r="S30" s="28">
        <f t="shared" si="29"/>
        <v>1730.091613812544</v>
      </c>
      <c r="T30" s="28">
        <f t="shared" si="30"/>
        <v>43076.411999999997</v>
      </c>
      <c r="U30" s="34">
        <v>32455</v>
      </c>
      <c r="V30" s="28">
        <f t="shared" si="31"/>
        <v>28589.675828047923</v>
      </c>
      <c r="W30" s="28">
        <f t="shared" si="32"/>
        <v>711835.51500000001</v>
      </c>
      <c r="X30" s="68">
        <v>1.1326000000000001</v>
      </c>
      <c r="Y30" s="30">
        <v>1.1322000000000001</v>
      </c>
      <c r="Z30" s="53">
        <v>1.1352</v>
      </c>
      <c r="AA30" s="54">
        <v>24.905000000000001</v>
      </c>
      <c r="AB30" s="62">
        <v>21.933</v>
      </c>
    </row>
    <row r="31" spans="1:28" ht="13.5" x14ac:dyDescent="0.25">
      <c r="A31" s="31">
        <v>28</v>
      </c>
      <c r="B31" s="32">
        <v>1</v>
      </c>
      <c r="C31" s="33">
        <v>9682</v>
      </c>
      <c r="D31" s="27">
        <f t="shared" si="19"/>
        <v>8554.5149319667798</v>
      </c>
      <c r="E31" s="28">
        <f t="shared" si="20"/>
        <v>213294.46000000002</v>
      </c>
      <c r="F31" s="33">
        <v>2479</v>
      </c>
      <c r="G31" s="28">
        <f t="shared" si="21"/>
        <v>2190.3163103021739</v>
      </c>
      <c r="H31" s="28">
        <f t="shared" si="22"/>
        <v>54612.37</v>
      </c>
      <c r="I31" s="33">
        <v>2509</v>
      </c>
      <c r="J31" s="28">
        <f t="shared" si="23"/>
        <v>2216.8227602049833</v>
      </c>
      <c r="K31" s="28">
        <f t="shared" si="24"/>
        <v>55273.270000000004</v>
      </c>
      <c r="L31" s="33">
        <v>2685</v>
      </c>
      <c r="M31" s="28">
        <f t="shared" si="25"/>
        <v>2372.3272663014668</v>
      </c>
      <c r="N31" s="28">
        <f t="shared" si="26"/>
        <v>59150.55</v>
      </c>
      <c r="O31" s="34">
        <v>14965</v>
      </c>
      <c r="P31" s="28">
        <f t="shared" si="27"/>
        <v>13222.300759851565</v>
      </c>
      <c r="Q31" s="28">
        <f t="shared" si="28"/>
        <v>329678.95</v>
      </c>
      <c r="R31" s="33">
        <v>1960</v>
      </c>
      <c r="S31" s="28">
        <f t="shared" si="29"/>
        <v>1731.7547269835661</v>
      </c>
      <c r="T31" s="28">
        <f t="shared" si="30"/>
        <v>43178.8</v>
      </c>
      <c r="U31" s="34">
        <v>31765</v>
      </c>
      <c r="V31" s="28">
        <f t="shared" si="31"/>
        <v>28065.912705424988</v>
      </c>
      <c r="W31" s="28">
        <f t="shared" si="32"/>
        <v>699782.95000000007</v>
      </c>
      <c r="X31" s="68">
        <v>1.1287</v>
      </c>
      <c r="Y31" s="30">
        <v>1.1289</v>
      </c>
      <c r="Z31" s="53">
        <v>1.1317999999999999</v>
      </c>
      <c r="AA31" s="54">
        <v>24.92</v>
      </c>
      <c r="AB31" s="62">
        <v>22.03</v>
      </c>
    </row>
    <row r="32" spans="1:28" ht="13.5" x14ac:dyDescent="0.25">
      <c r="A32" s="31">
        <v>29</v>
      </c>
      <c r="B32" s="32">
        <v>1</v>
      </c>
      <c r="C32" s="33">
        <v>9641.5</v>
      </c>
      <c r="D32" s="27">
        <f>IF(C32=0,"",C32/Z32)</f>
        <v>8554.2542808978797</v>
      </c>
      <c r="E32" s="28">
        <f>C32*AB32</f>
        <v>212865.03699999998</v>
      </c>
      <c r="F32" s="33">
        <v>2468</v>
      </c>
      <c r="G32" s="28">
        <f>IF(F32=0,"",F32/Z32)</f>
        <v>2189.6903557803212</v>
      </c>
      <c r="H32" s="28">
        <f>F32*AB32</f>
        <v>54488.504000000001</v>
      </c>
      <c r="I32" s="33">
        <v>2509</v>
      </c>
      <c r="J32" s="28">
        <f>IF(I32=0,"",I32/Z32)</f>
        <v>2226.0668973471743</v>
      </c>
      <c r="K32" s="28">
        <f>I32*AB32</f>
        <v>55393.701999999997</v>
      </c>
      <c r="L32" s="33">
        <v>2682</v>
      </c>
      <c r="M32" s="28">
        <f>IF(L32=0,"",L32/Z32)</f>
        <v>2379.5581581048709</v>
      </c>
      <c r="N32" s="28">
        <f>L32*AB32</f>
        <v>59213.195999999996</v>
      </c>
      <c r="O32" s="34">
        <v>15105</v>
      </c>
      <c r="P32" s="28">
        <f>IF(O32=0,"",O32/Z32)</f>
        <v>13401.650252861325</v>
      </c>
      <c r="Q32" s="28">
        <f>O32*AB32</f>
        <v>333488.19</v>
      </c>
      <c r="R32" s="33">
        <v>1957</v>
      </c>
      <c r="S32" s="28">
        <f>IF(R32=0,"",R32/Z32)</f>
        <v>1736.3144352763729</v>
      </c>
      <c r="T32" s="28">
        <f>R32*AB32</f>
        <v>43206.646000000001</v>
      </c>
      <c r="U32" s="34">
        <v>31625</v>
      </c>
      <c r="V32" s="28">
        <f>IF(U32=0,"",U32/Z32)</f>
        <v>28058.734806139651</v>
      </c>
      <c r="W32" s="28">
        <f>U32*AB32</f>
        <v>698216.75</v>
      </c>
      <c r="X32" s="68">
        <v>1.1251</v>
      </c>
      <c r="Y32" s="35">
        <v>1.1240000000000001</v>
      </c>
      <c r="Z32" s="53">
        <v>1.1271</v>
      </c>
      <c r="AA32" s="54">
        <v>24.92</v>
      </c>
      <c r="AB32" s="62">
        <v>22.077999999999999</v>
      </c>
    </row>
    <row r="33" spans="1:28" ht="13.5" x14ac:dyDescent="0.25">
      <c r="A33" s="31">
        <v>30</v>
      </c>
      <c r="B33" s="32">
        <v>1</v>
      </c>
      <c r="C33" s="33">
        <v>9623</v>
      </c>
      <c r="D33" s="27">
        <f>IF(C33=0,"",C33/Z33)</f>
        <v>8486.6390334244643</v>
      </c>
      <c r="E33" s="28">
        <f>C33*AB33</f>
        <v>211388.44099999999</v>
      </c>
      <c r="F33" s="33">
        <v>2445</v>
      </c>
      <c r="G33" s="28">
        <f>IF(F33=0,"",F33/Z33)</f>
        <v>2156.2748037745837</v>
      </c>
      <c r="H33" s="28">
        <f>F33*AB33</f>
        <v>53709.314999999995</v>
      </c>
      <c r="I33" s="33">
        <v>2509</v>
      </c>
      <c r="J33" s="28">
        <f>IF(I33=0,"",I33/Z33)</f>
        <v>2212.7171708263518</v>
      </c>
      <c r="K33" s="28">
        <f>I33*AB33</f>
        <v>55115.202999999994</v>
      </c>
      <c r="L33" s="33">
        <v>2631</v>
      </c>
      <c r="M33" s="28">
        <f>IF(L33=0,"",L33/Z33)</f>
        <v>2320.3104330187848</v>
      </c>
      <c r="N33" s="28">
        <f>L33*AB33</f>
        <v>57795.176999999996</v>
      </c>
      <c r="O33" s="34">
        <v>15150</v>
      </c>
      <c r="P33" s="28">
        <f>IF(O33=0,"",O33/Z33)</f>
        <v>13360.966575535762</v>
      </c>
      <c r="Q33" s="28">
        <f>O33*AB33</f>
        <v>332800.05</v>
      </c>
      <c r="R33" s="33">
        <v>1926</v>
      </c>
      <c r="S33" s="28">
        <f>IF(R33=0,"",R33/Z33)</f>
        <v>1698.5624834641503</v>
      </c>
      <c r="T33" s="28">
        <f>R33*AB33</f>
        <v>42308.441999999995</v>
      </c>
      <c r="U33" s="34">
        <v>30775</v>
      </c>
      <c r="V33" s="28">
        <f>IF(U33=0,"",U33/Z33)</f>
        <v>27140.841344033866</v>
      </c>
      <c r="W33" s="28">
        <f>U33*AB33</f>
        <v>676034.42499999993</v>
      </c>
      <c r="X33" s="68">
        <v>1.1309</v>
      </c>
      <c r="Y33" s="30">
        <v>1.1306</v>
      </c>
      <c r="Z33" s="53">
        <v>1.1338999999999999</v>
      </c>
      <c r="AA33" s="54">
        <v>24.93</v>
      </c>
      <c r="AB33" s="62">
        <v>21.966999999999999</v>
      </c>
    </row>
    <row r="34" spans="1:28" ht="14.25" thickBot="1" x14ac:dyDescent="0.3">
      <c r="A34" s="36">
        <v>31</v>
      </c>
      <c r="B34" s="32"/>
      <c r="C34" s="33"/>
      <c r="D34" s="27" t="str">
        <f>IF(C34=0,"",C34/Y34)</f>
        <v/>
      </c>
      <c r="E34" s="28" t="s">
        <v>2</v>
      </c>
      <c r="F34" s="33"/>
      <c r="G34" s="28" t="str">
        <f>IF(F34=0,"",F34/Y34)</f>
        <v/>
      </c>
      <c r="H34" s="28" t="s">
        <v>2</v>
      </c>
      <c r="I34" s="33"/>
      <c r="J34" s="28" t="str">
        <f>IF(I34=0,"",I34/Y34)</f>
        <v/>
      </c>
      <c r="K34" s="28" t="s">
        <v>2</v>
      </c>
      <c r="L34" s="33"/>
      <c r="M34" s="28" t="str">
        <f>IF(L34=0,"",L34/Y34)</f>
        <v/>
      </c>
      <c r="N34" s="28" t="s">
        <v>2</v>
      </c>
      <c r="O34" s="34"/>
      <c r="P34" s="28" t="str">
        <f>IF(O34=0,"",O34/Y34)</f>
        <v/>
      </c>
      <c r="Q34" s="28" t="s">
        <v>2</v>
      </c>
      <c r="R34" s="33"/>
      <c r="S34" s="28" t="str">
        <f>IF(R34=0,"",R34/Y34)</f>
        <v/>
      </c>
      <c r="T34" s="28" t="s">
        <v>2</v>
      </c>
      <c r="U34" s="34"/>
      <c r="V34" s="28" t="str">
        <f>IF(U34=0,"",U34/Y34)</f>
        <v/>
      </c>
      <c r="W34" s="28" t="s">
        <v>2</v>
      </c>
      <c r="X34" s="68"/>
      <c r="Y34" s="30"/>
      <c r="Z34" s="53"/>
      <c r="AA34" s="54"/>
      <c r="AB34" s="62"/>
    </row>
    <row r="35" spans="1:28" ht="14.25" thickBot="1" x14ac:dyDescent="0.3">
      <c r="A35" s="37"/>
      <c r="B35" s="38"/>
      <c r="C35" s="75">
        <f>AVERAGE(C4:C34)</f>
        <v>9529.7749999999996</v>
      </c>
      <c r="D35" s="65">
        <f>AVERAGE(D4:D34)</f>
        <v>8453.5432542726667</v>
      </c>
      <c r="E35" s="65">
        <f t="shared" ref="E35:V35" si="33">AVERAGE(E4:E34)</f>
        <v>210624.105675</v>
      </c>
      <c r="F35" s="75">
        <f t="shared" si="33"/>
        <v>2442.4</v>
      </c>
      <c r="G35" s="65">
        <f t="shared" si="33"/>
        <v>2166.6656517062506</v>
      </c>
      <c r="H35" s="65">
        <f t="shared" si="33"/>
        <v>53983.706675000001</v>
      </c>
      <c r="I35" s="75">
        <f t="shared" si="33"/>
        <v>2509</v>
      </c>
      <c r="J35" s="65">
        <f t="shared" si="33"/>
        <v>2225.6202331066038</v>
      </c>
      <c r="K35" s="65">
        <f t="shared" si="33"/>
        <v>55451.785349999998</v>
      </c>
      <c r="L35" s="75">
        <f t="shared" si="33"/>
        <v>2646.15</v>
      </c>
      <c r="M35" s="65">
        <f t="shared" si="33"/>
        <v>2347.4023207889959</v>
      </c>
      <c r="N35" s="65">
        <f t="shared" si="33"/>
        <v>58486.866450000009</v>
      </c>
      <c r="O35" s="75">
        <f>AVERAGE(O4:O34)</f>
        <v>15324.75</v>
      </c>
      <c r="P35" s="65">
        <f t="shared" si="33"/>
        <v>13594.45594972162</v>
      </c>
      <c r="Q35" s="65">
        <f t="shared" si="33"/>
        <v>338711.60025000008</v>
      </c>
      <c r="R35" s="75">
        <f t="shared" si="33"/>
        <v>1958.2750000000001</v>
      </c>
      <c r="S35" s="65">
        <f t="shared" si="33"/>
        <v>1737.2141521190292</v>
      </c>
      <c r="T35" s="65">
        <f t="shared" si="33"/>
        <v>43283.502000000008</v>
      </c>
      <c r="U35" s="75">
        <f t="shared" si="33"/>
        <v>32143.5</v>
      </c>
      <c r="V35" s="65">
        <f t="shared" si="33"/>
        <v>28515.425586928799</v>
      </c>
      <c r="W35" s="65">
        <f>AVERAGE(W4:W34)</f>
        <v>710477.86275000009</v>
      </c>
      <c r="X35" s="78">
        <f>AVERAGE(X5:X33)</f>
        <v>1.123921052631579</v>
      </c>
      <c r="Y35" s="55">
        <f>AVERAGE(Y4:Y34)</f>
        <v>1.1242775000000003</v>
      </c>
      <c r="Z35" s="66">
        <f>AVERAGE(Z4:Z34)</f>
        <v>1.127375</v>
      </c>
      <c r="AA35" s="66">
        <f>AVERAGE(AA4:AA34)</f>
        <v>24.927000000000007</v>
      </c>
      <c r="AB35" s="66">
        <f>AVERAGE(AB4:AB34)</f>
        <v>22.101149999999997</v>
      </c>
    </row>
    <row r="36" spans="1:28" ht="14.25" x14ac:dyDescent="0.3">
      <c r="A36" s="39"/>
      <c r="B36" s="11"/>
      <c r="C36" s="9"/>
      <c r="D36" s="9"/>
      <c r="E36" s="9"/>
      <c r="F36" s="9"/>
      <c r="G36" s="9"/>
      <c r="H36" s="9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1" t="s">
        <v>19</v>
      </c>
      <c r="Y36" s="42"/>
      <c r="Z36" s="41"/>
      <c r="AA36" s="41"/>
    </row>
  </sheetData>
  <phoneticPr fontId="0" type="noConversion"/>
  <pageMargins left="0.78740157480314965" right="0.78740157480314965" top="0.53" bottom="0.87" header="0.42" footer="0.51181102362204722"/>
  <pageSetup paperSize="9" orientation="landscape" horizontalDpi="1200" verticalDpi="1200" r:id="rId1"/>
  <headerFooter alignWithMargins="0"/>
  <ignoredErrors>
    <ignoredError sqref="Y35" formulaRange="1"/>
    <ignoredError sqref="X35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May 2025</vt:lpstr>
    </vt:vector>
  </TitlesOfParts>
  <Company>MTC Trading s.r.o.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Jokešová Eva</dc:creator>
  <cp:lastModifiedBy>Alan Kanta</cp:lastModifiedBy>
  <cp:lastPrinted>2014-06-02T07:23:47Z</cp:lastPrinted>
  <dcterms:created xsi:type="dcterms:W3CDTF">2004-09-28T09:31:55Z</dcterms:created>
  <dcterms:modified xsi:type="dcterms:W3CDTF">2025-11-24T12:42:07Z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-256669142</vt:i4>
  </property>
  <property fmtid="{D5CDD505-2E9C-101B-9397-08002B2CF9AE}" pid="3" name="_EmailSubject">
    <vt:lpwstr>10 Oct 2004.xls</vt:lpwstr>
  </property>
  <property fmtid="{D5CDD505-2E9C-101B-9397-08002B2CF9AE}" pid="4" name="_AuthorEmail">
    <vt:lpwstr>Radovan.Pospisil@green.cz</vt:lpwstr>
  </property>
  <property fmtid="{D5CDD505-2E9C-101B-9397-08002B2CF9AE}" pid="5" name="_AuthorEmailDisplayName">
    <vt:lpwstr>Radovan Pospisil</vt:lpwstr>
  </property>
  <property fmtid="{D5CDD505-2E9C-101B-9397-08002B2CF9AE}" pid="6" name="_ReviewingToolsShownOnce">
    <vt:lpwstr/>
  </property>
</Properties>
</file>